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8445" activeTab="0"/>
  </bookViews>
  <sheets>
    <sheet name="1° Semestre 2015" sheetId="1" r:id="rId1"/>
  </sheets>
  <definedNames/>
  <calcPr fullCalcOnLoad="1"/>
</workbook>
</file>

<file path=xl/sharedStrings.xml><?xml version="1.0" encoding="utf-8"?>
<sst xmlns="http://schemas.openxmlformats.org/spreadsheetml/2006/main" count="200" uniqueCount="147">
  <si>
    <t>ISTITUTO  COMPRENSIVO  STATALE “Via De Andreis”</t>
  </si>
  <si>
    <r>
      <t>Via Luigi De  Andreis, 10</t>
    </r>
    <r>
      <rPr>
        <b/>
        <i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Times New Roman"/>
        <family val="1"/>
      </rPr>
      <t xml:space="preserve">– </t>
    </r>
    <r>
      <rPr>
        <sz val="10.5"/>
        <color indexed="8"/>
        <rFont val="Times New Roman"/>
        <family val="1"/>
      </rPr>
      <t xml:space="preserve">20137 </t>
    </r>
    <r>
      <rPr>
        <b/>
        <u val="single"/>
        <sz val="10.5"/>
        <color indexed="8"/>
        <rFont val="Times New Roman"/>
        <family val="1"/>
      </rPr>
      <t xml:space="preserve">MILANO </t>
    </r>
  </si>
  <si>
    <r>
      <t xml:space="preserve">E-mail: </t>
    </r>
    <r>
      <rPr>
        <u val="single"/>
        <sz val="9"/>
        <color indexed="12"/>
        <rFont val="Times New Roman"/>
        <family val="1"/>
      </rPr>
      <t>MIIC8DW00R@pec.istruzione.it</t>
    </r>
    <r>
      <rPr>
        <sz val="9"/>
        <color indexed="8"/>
        <rFont val="Times New Roman"/>
        <family val="1"/>
      </rPr>
      <t xml:space="preserve"> – </t>
    </r>
    <r>
      <rPr>
        <u val="single"/>
        <sz val="9"/>
        <color indexed="12"/>
        <rFont val="Times New Roman"/>
        <family val="1"/>
      </rPr>
      <t xml:space="preserve">MIIC8DW00R@istruzione.it - </t>
    </r>
    <r>
      <rPr>
        <sz val="9"/>
        <color indexed="8"/>
        <rFont val="Times New Roman"/>
        <family val="1"/>
      </rPr>
      <t xml:space="preserve">Web:  www.icfrancescodassisi.gov.it </t>
    </r>
  </si>
  <si>
    <t>Codice Mecc.: MIIC8DW00R – Codice Fiscale: 80126130154</t>
  </si>
  <si>
    <t xml:space="preserve">Indicatore di Tempestività dei Pagamenti </t>
  </si>
  <si>
    <t>Fattura</t>
  </si>
  <si>
    <t>Scadenza</t>
  </si>
  <si>
    <t>Beneficiario</t>
  </si>
  <si>
    <t>Pagamento</t>
  </si>
  <si>
    <t>Numero</t>
  </si>
  <si>
    <t>Data</t>
  </si>
  <si>
    <t>Olivetti S.p.A. – Ivrea</t>
  </si>
  <si>
    <t>Totale denominatore</t>
  </si>
  <si>
    <t>Indice tempestività dei pagamenti espresso in giorni:</t>
  </si>
  <si>
    <t>----------------</t>
  </si>
  <si>
    <t>=</t>
  </si>
  <si>
    <t>IL D.S.G.A.
(Giuseppe Pettinato)</t>
  </si>
  <si>
    <t>IL DIRIGENTE SCOLASTICO
(Dott.ssa Laura Metelli)</t>
  </si>
  <si>
    <t>Ai sensi del D.P.C.M. del 22/09/2014</t>
  </si>
  <si>
    <t>Importo Denominatore</t>
  </si>
  <si>
    <t>gg.
Ant/Rit</t>
  </si>
  <si>
    <t>Importo
Numeratore</t>
  </si>
  <si>
    <t>gg.</t>
  </si>
  <si>
    <t>Impegni in scadenza di pagamento entro il 30/06/2015</t>
  </si>
  <si>
    <t xml:space="preserve">1° Semestre 2014 </t>
  </si>
  <si>
    <t>Impegni in scadenza entro il 30/06/2014 pagati successivamente (Numeratore dell’indicatore)</t>
  </si>
  <si>
    <t>Fastweb S.p.a.</t>
  </si>
  <si>
    <t>Office Depot Italia S.r.l. - Assago (MI)</t>
  </si>
  <si>
    <t>Deter S.r.l. - Bernate Ticino (MI)</t>
  </si>
  <si>
    <t>Risograph Italia S.p.a. - Carate Brianza (MB)</t>
  </si>
  <si>
    <t>A. M. di Mangia Adriano - Brinzio (VA)</t>
  </si>
  <si>
    <t>Attilio Negri S.r.l. - Rozzano (MI)</t>
  </si>
  <si>
    <t>Microtech S.r.l. - Milano</t>
  </si>
  <si>
    <t>Axios Italia Service S.r.l. - Roma</t>
  </si>
  <si>
    <t>Mabecart S.r.l. - Magenta (MI)</t>
  </si>
  <si>
    <t>40/14813</t>
  </si>
  <si>
    <t xml:space="preserve">A. Service S.n.c. </t>
  </si>
  <si>
    <t>5/3995055</t>
  </si>
  <si>
    <t>12/2014</t>
  </si>
  <si>
    <t>Viking Office Products S.r.l. - Milanofiori/Assago</t>
  </si>
  <si>
    <t>Asl di Bari</t>
  </si>
  <si>
    <t>101/000520</t>
  </si>
  <si>
    <t>Io e il legno S.n.c. - Milano</t>
  </si>
  <si>
    <t>Telecopia - Milano</t>
  </si>
  <si>
    <t>13/2014</t>
  </si>
  <si>
    <t>Gruppo Spaggiari Parma S.p.a.</t>
  </si>
  <si>
    <t>4E/3412</t>
  </si>
  <si>
    <t>5/3821973</t>
  </si>
  <si>
    <t>10/2014/00</t>
  </si>
  <si>
    <t>30/2014</t>
  </si>
  <si>
    <t>1/PA</t>
  </si>
  <si>
    <t>2/PA</t>
  </si>
  <si>
    <t>Casa Editrice Spaggiari S.p.a. - Parma</t>
  </si>
  <si>
    <t>A. Service S.n.c.  -  Milano</t>
  </si>
  <si>
    <t>A. Service S.n.c. - Milano</t>
  </si>
  <si>
    <t>A e G Fotografie S.n.c. - Parabiago (MI)</t>
  </si>
  <si>
    <t>Libreria del Convegno - Milano</t>
  </si>
  <si>
    <t>Agatiello Gerardo - San Giuliano Milanese (MI)</t>
  </si>
  <si>
    <t>Mondoffice S.r.l. - Castelletto Cervo (BS)</t>
  </si>
  <si>
    <t>Omnia Time S.a.s. - Milano</t>
  </si>
  <si>
    <t>Sbarra Mauro - Milano</t>
  </si>
  <si>
    <t xml:space="preserve">Bosoni S.r.l. - </t>
  </si>
  <si>
    <t>Lucky Music Network S.r.l. - Milano</t>
  </si>
  <si>
    <t>A. Service S.n.c.  - Milano</t>
  </si>
  <si>
    <t>All Cups S.n.c. - Milano</t>
  </si>
  <si>
    <t>14601395 RI</t>
  </si>
  <si>
    <t>Carminati S.r.l. - Capriate San Gervasio (BG)</t>
  </si>
  <si>
    <t>Autoservizi Cervi Attilio - Milano</t>
  </si>
  <si>
    <t>34/2014</t>
  </si>
  <si>
    <t>S.G. Pro Patria "1883" - Milano</t>
  </si>
  <si>
    <t>10/2014</t>
  </si>
  <si>
    <t>Apron Stage - Milano</t>
  </si>
  <si>
    <t>Associazione Culturale Creatività - Melzo (MI)</t>
  </si>
  <si>
    <t>2014-4</t>
  </si>
  <si>
    <t>Educo - Cooperativa Sociale</t>
  </si>
  <si>
    <t>118/2014</t>
  </si>
  <si>
    <t>Associazione BLAH BLAH BLAH - Portici (NA)</t>
  </si>
  <si>
    <t>Panda Trek S.r.l. - Milano</t>
  </si>
  <si>
    <t>0002/2014</t>
  </si>
  <si>
    <t>STAV S.p.a. - Vigevano (PV)</t>
  </si>
  <si>
    <t>Svaluto Ferro Annalisa - Milano</t>
  </si>
  <si>
    <t xml:space="preserve">Stippelli Viaggi S.r.l. - Milano </t>
  </si>
  <si>
    <t>167/14 - 74 ter</t>
  </si>
  <si>
    <t>00018/2014</t>
  </si>
  <si>
    <t>Valvassori Viaggi - Casaletto Ceredano (CR)</t>
  </si>
  <si>
    <t>106/2014</t>
  </si>
  <si>
    <t>Autoservizi Vajolet S.n.c.</t>
  </si>
  <si>
    <t>Associazione "La Nostra Comunità" - Milano</t>
  </si>
  <si>
    <t>023/14</t>
  </si>
  <si>
    <t>0032/2014</t>
  </si>
  <si>
    <t>C.T.L.Consorzio Trasporti Lombardi - Busnago (MI)</t>
  </si>
  <si>
    <t>Autoservizi Facchinetti S.n.c. - Inzago (MI)</t>
  </si>
  <si>
    <t>0035/2014</t>
  </si>
  <si>
    <t>Maifrini Duilio - Milano</t>
  </si>
  <si>
    <t>5/2014</t>
  </si>
  <si>
    <t>6/2014</t>
  </si>
  <si>
    <t>Il regno dei rapaci - Gessate (MI)</t>
  </si>
  <si>
    <t>01</t>
  </si>
  <si>
    <t>545</t>
  </si>
  <si>
    <t>576/2014</t>
  </si>
  <si>
    <t>07/2014</t>
  </si>
  <si>
    <t>Associazione Culturale Lingue del Mondo</t>
  </si>
  <si>
    <t>042/14</t>
  </si>
  <si>
    <t>21</t>
  </si>
  <si>
    <t>Bonanomi Andrea - Assago (MI)</t>
  </si>
  <si>
    <t>219</t>
  </si>
  <si>
    <t>559/2014</t>
  </si>
  <si>
    <t>0072/2014</t>
  </si>
  <si>
    <t>000139/2014</t>
  </si>
  <si>
    <t>00089/2014</t>
  </si>
  <si>
    <t>00074/2014</t>
  </si>
  <si>
    <t>00140/2014</t>
  </si>
  <si>
    <t>00120/2014</t>
  </si>
  <si>
    <t>Cinema Teatro Delfino - Milano</t>
  </si>
  <si>
    <t>03/2014</t>
  </si>
  <si>
    <t>Associazione culturale C.R.C. Il Trebbo - Milano</t>
  </si>
  <si>
    <t>2014/13</t>
  </si>
  <si>
    <t>Fondazione G. B. Guzzetti ONLUS - Milano</t>
  </si>
  <si>
    <t>9/KOL/2014</t>
  </si>
  <si>
    <t>2/2014</t>
  </si>
  <si>
    <t>ACSD Cavalieri di Ranaan - Milano</t>
  </si>
  <si>
    <t>00014248</t>
  </si>
  <si>
    <t>Borgione Centro Didattico S.r.l.</t>
  </si>
  <si>
    <t>404,430</t>
  </si>
  <si>
    <t>Società Cooperativa Sociale Onlus - Spazio Aperto</t>
  </si>
  <si>
    <t>58</t>
  </si>
  <si>
    <t>373</t>
  </si>
  <si>
    <t>00005470</t>
  </si>
  <si>
    <t>Edizioni Centro Studi Erickson S.p.a. - Trento (TN)</t>
  </si>
  <si>
    <t>Anastasis Soc. Cooperativa - Bologna</t>
  </si>
  <si>
    <t>857</t>
  </si>
  <si>
    <t>Auxilia S.r.l. - Modena</t>
  </si>
  <si>
    <t>000349/2014</t>
  </si>
  <si>
    <t>668</t>
  </si>
  <si>
    <t>667</t>
  </si>
  <si>
    <t>37</t>
  </si>
  <si>
    <t>35</t>
  </si>
  <si>
    <t>43</t>
  </si>
  <si>
    <t>Open Minds - Milano</t>
  </si>
  <si>
    <t>203/2014</t>
  </si>
  <si>
    <t>Ambrostudio S.r.l.</t>
  </si>
  <si>
    <t>00110</t>
  </si>
  <si>
    <t>3/2014</t>
  </si>
  <si>
    <t>Extramondo -Associazione Culturale - Milano</t>
  </si>
  <si>
    <t>4E4706</t>
  </si>
  <si>
    <t>172</t>
  </si>
  <si>
    <t>Prot. n.  0003255/C14/1 del 24/04/2015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</si>
</sst>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_-* #,##0.000_-;\-* #,##0.000_-;_-* &quot;-&quot;??_-;_-@_-"/>
    <numFmt numFmtId="169" formatCode="_-* #,##0.0_-;\-* #,##0.0_-;_-* &quot;-&quot;??_-;_-@_-"/>
    <numFmt numFmtId="170" formatCode="_-* #,##0_-;\-* #,##0_-;_-* &quot;-&quot;??_-;_-@_-"/>
    <numFmt numFmtId="171" formatCode="_-* #,##0.0000_-;\-* #,##0.0000_-;_-* &quot;-&quot;??_-;_-@_-"/>
    <numFmt numFmtId="172" formatCode="_-* #,##0.00000_-;\-* #,##0.00000_-;_-* &quot;-&quot;??_-;_-@_-"/>
    <numFmt numFmtId="173" formatCode="_-* #,##0.000000_-;\-* #,##0.000000_-;_-* &quot;-&quot;??_-;_-@_-"/>
    <numFmt numFmtId="174" formatCode="_-* #,##0.0000000_-;\-* #,##0.0000000_-;_-* &quot;-&quot;??_-;_-@_-"/>
    <numFmt numFmtId="175" formatCode="[$-410]dddd\ d\ mmmm\ yyyy"/>
    <numFmt numFmtId="176" formatCode="dd/mm/yy;@"/>
    <numFmt numFmtId="177" formatCode="[$-F800]dddd\,\ mmmm\ dd\,\ yyyy"/>
  </numFmts>
  <fonts count="5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.5"/>
      <color indexed="8"/>
      <name val="Times New Roman"/>
      <family val="1"/>
    </font>
    <font>
      <i/>
      <sz val="10.5"/>
      <color indexed="8"/>
      <name val="Times New Roman"/>
      <family val="1"/>
    </font>
    <font>
      <b/>
      <i/>
      <sz val="10.5"/>
      <color indexed="8"/>
      <name val="Times New Roman"/>
      <family val="1"/>
    </font>
    <font>
      <sz val="10.5"/>
      <color indexed="8"/>
      <name val="Times New Roman"/>
      <family val="1"/>
    </font>
    <font>
      <b/>
      <u val="single"/>
      <sz val="10.5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12"/>
      <name val="Times New Roman"/>
      <family val="1"/>
    </font>
    <font>
      <sz val="11"/>
      <name val="Garamond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 wrapText="1"/>
    </xf>
    <xf numFmtId="4" fontId="12" fillId="0" borderId="0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170" fontId="1" fillId="0" borderId="10" xfId="45" applyNumberFormat="1" applyFont="1" applyFill="1" applyBorder="1" applyAlignment="1">
      <alignment horizontal="center" vertical="top" wrapText="1"/>
    </xf>
    <xf numFmtId="43" fontId="1" fillId="0" borderId="10" xfId="45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top" wrapText="1"/>
    </xf>
    <xf numFmtId="43" fontId="1" fillId="0" borderId="10" xfId="45" applyFont="1" applyBorder="1" applyAlignment="1">
      <alignment horizontal="right" vertical="top" wrapText="1"/>
    </xf>
    <xf numFmtId="43" fontId="1" fillId="0" borderId="10" xfId="0" applyNumberFormat="1" applyFont="1" applyBorder="1" applyAlignment="1">
      <alignment/>
    </xf>
    <xf numFmtId="43" fontId="12" fillId="0" borderId="0" xfId="0" applyNumberFormat="1" applyFont="1" applyBorder="1" applyAlignment="1">
      <alignment horizontal="center" wrapText="1"/>
    </xf>
    <xf numFmtId="170" fontId="0" fillId="0" borderId="0" xfId="45" applyNumberFormat="1" applyFont="1" applyAlignment="1">
      <alignment/>
    </xf>
    <xf numFmtId="0" fontId="1" fillId="0" borderId="10" xfId="0" applyNumberFormat="1" applyFont="1" applyBorder="1" applyAlignment="1">
      <alignment horizontal="center" vertical="top" wrapText="1"/>
    </xf>
    <xf numFmtId="0" fontId="13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43" fontId="12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justify"/>
    </xf>
    <xf numFmtId="0" fontId="0" fillId="0" borderId="10" xfId="0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1162050</xdr:colOff>
      <xdr:row>0</xdr:row>
      <xdr:rowOff>28575</xdr:rowOff>
    </xdr:from>
    <xdr:to>
      <xdr:col>5</xdr:col>
      <xdr:colOff>1657350</xdr:colOff>
      <xdr:row>3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28575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M150"/>
  <sheetViews>
    <sheetView tabSelected="1" zoomScalePageLayoutView="0" workbookViewId="0" topLeftCell="A1">
      <selection activeCell="H14" sqref="H14:L14"/>
    </sheetView>
  </sheetViews>
  <sheetFormatPr defaultColWidth="9.140625" defaultRowHeight="12.75"/>
  <cols>
    <col min="2" max="2" width="14.57421875" style="0" customWidth="1"/>
    <col min="3" max="3" width="18.57421875" style="0" bestFit="1" customWidth="1"/>
    <col min="4" max="4" width="10.421875" style="0" customWidth="1"/>
    <col min="5" max="5" width="9.00390625" style="0" bestFit="1" customWidth="1"/>
    <col min="6" max="6" width="43.421875" style="0" customWidth="1"/>
    <col min="7" max="7" width="11.140625" style="0" customWidth="1"/>
    <col min="8" max="8" width="6.7109375" style="11" bestFit="1" customWidth="1"/>
    <col min="9" max="9" width="13.8515625" style="11" customWidth="1"/>
    <col min="11" max="11" width="4.140625" style="0" bestFit="1" customWidth="1"/>
  </cols>
  <sheetData>
    <row r="5" ht="13.5">
      <c r="F5" s="1" t="s">
        <v>0</v>
      </c>
    </row>
    <row r="6" ht="14.25">
      <c r="F6" s="2" t="s">
        <v>1</v>
      </c>
    </row>
    <row r="7" ht="12.75">
      <c r="F7" s="3" t="s">
        <v>2</v>
      </c>
    </row>
    <row r="8" ht="12.75">
      <c r="F8" s="4" t="s">
        <v>3</v>
      </c>
    </row>
    <row r="9" ht="13.5">
      <c r="E9" s="2"/>
    </row>
    <row r="10" spans="2:6" ht="13.5" customHeight="1">
      <c r="B10" s="32" t="s">
        <v>146</v>
      </c>
      <c r="C10" s="29"/>
      <c r="D10" s="29"/>
      <c r="E10" s="29"/>
      <c r="F10" s="29"/>
    </row>
    <row r="12" ht="18.75">
      <c r="F12" s="5" t="s">
        <v>4</v>
      </c>
    </row>
    <row r="13" ht="18.75">
      <c r="F13" s="5" t="s">
        <v>24</v>
      </c>
    </row>
    <row r="14" spans="6:12" ht="15.75">
      <c r="F14" s="10" t="s">
        <v>18</v>
      </c>
      <c r="H14" s="32" t="s">
        <v>146</v>
      </c>
      <c r="I14" s="29"/>
      <c r="J14" s="29"/>
      <c r="K14" s="29"/>
      <c r="L14" s="29"/>
    </row>
    <row r="16" ht="15.75">
      <c r="B16" s="6" t="s">
        <v>23</v>
      </c>
    </row>
    <row r="17" spans="2:9" ht="12.75">
      <c r="B17" s="36" t="s">
        <v>5</v>
      </c>
      <c r="C17" s="36"/>
      <c r="D17" s="24" t="s">
        <v>19</v>
      </c>
      <c r="E17" s="24" t="s">
        <v>6</v>
      </c>
      <c r="F17" s="24" t="s">
        <v>7</v>
      </c>
      <c r="G17" s="24" t="s">
        <v>8</v>
      </c>
      <c r="H17" s="31" t="s">
        <v>20</v>
      </c>
      <c r="I17" s="31" t="s">
        <v>21</v>
      </c>
    </row>
    <row r="18" spans="2:9" ht="12.75">
      <c r="B18" s="14" t="s">
        <v>9</v>
      </c>
      <c r="C18" s="14" t="s">
        <v>10</v>
      </c>
      <c r="D18" s="24"/>
      <c r="E18" s="24"/>
      <c r="F18" s="24"/>
      <c r="G18" s="24"/>
      <c r="H18" s="31"/>
      <c r="I18" s="31"/>
    </row>
    <row r="19" spans="2:11" ht="12.75">
      <c r="B19" s="15">
        <v>8687032</v>
      </c>
      <c r="C19" s="16">
        <v>41257</v>
      </c>
      <c r="D19" s="17">
        <v>122.92</v>
      </c>
      <c r="E19" s="16">
        <v>41647</v>
      </c>
      <c r="F19" s="15" t="s">
        <v>26</v>
      </c>
      <c r="G19" s="16">
        <v>41648</v>
      </c>
      <c r="H19" s="12">
        <f aca="true" t="shared" si="0" ref="H19:H62">G19-E19</f>
        <v>1</v>
      </c>
      <c r="I19" s="13">
        <f aca="true" t="shared" si="1" ref="I19:I55">D19*H19</f>
        <v>122.92</v>
      </c>
      <c r="K19" s="20"/>
    </row>
    <row r="20" spans="2:11" ht="12.75">
      <c r="B20" s="15">
        <v>1133703295</v>
      </c>
      <c r="C20" s="16">
        <v>41639</v>
      </c>
      <c r="D20" s="17">
        <v>179.85</v>
      </c>
      <c r="E20" s="16">
        <v>41729</v>
      </c>
      <c r="F20" s="15" t="s">
        <v>11</v>
      </c>
      <c r="G20" s="16">
        <v>41666</v>
      </c>
      <c r="H20" s="12">
        <f t="shared" si="0"/>
        <v>-63</v>
      </c>
      <c r="I20" s="13">
        <f t="shared" si="1"/>
        <v>-11330.55</v>
      </c>
      <c r="K20" s="20"/>
    </row>
    <row r="21" spans="2:11" ht="12.75">
      <c r="B21" s="15">
        <v>5754527</v>
      </c>
      <c r="C21" s="16">
        <v>41652</v>
      </c>
      <c r="D21" s="17">
        <v>255.94</v>
      </c>
      <c r="E21" s="16">
        <v>41683</v>
      </c>
      <c r="F21" s="15" t="s">
        <v>27</v>
      </c>
      <c r="G21" s="16">
        <v>41666</v>
      </c>
      <c r="H21" s="12">
        <f t="shared" si="0"/>
        <v>-17</v>
      </c>
      <c r="I21" s="13">
        <f t="shared" si="1"/>
        <v>-4350.98</v>
      </c>
      <c r="K21" s="20"/>
    </row>
    <row r="22" spans="2:11" ht="12.75">
      <c r="B22" s="15">
        <v>152</v>
      </c>
      <c r="C22" s="16">
        <v>41656</v>
      </c>
      <c r="D22" s="17">
        <v>266.06</v>
      </c>
      <c r="E22" s="16">
        <v>41687</v>
      </c>
      <c r="F22" s="15" t="s">
        <v>28</v>
      </c>
      <c r="G22" s="16">
        <v>41667</v>
      </c>
      <c r="H22" s="12">
        <f t="shared" si="0"/>
        <v>-20</v>
      </c>
      <c r="I22" s="13">
        <f t="shared" si="1"/>
        <v>-5321.2</v>
      </c>
      <c r="K22" s="20"/>
    </row>
    <row r="23" spans="2:11" ht="12.75">
      <c r="B23" s="15">
        <v>108</v>
      </c>
      <c r="C23" s="16">
        <v>41673</v>
      </c>
      <c r="D23" s="17">
        <v>48</v>
      </c>
      <c r="E23" s="16">
        <v>41701</v>
      </c>
      <c r="F23" s="15" t="s">
        <v>30</v>
      </c>
      <c r="G23" s="16">
        <v>41680</v>
      </c>
      <c r="H23" s="12">
        <f t="shared" si="0"/>
        <v>-21</v>
      </c>
      <c r="I23" s="13">
        <f t="shared" si="1"/>
        <v>-1008</v>
      </c>
      <c r="K23" s="20"/>
    </row>
    <row r="24" spans="2:11" ht="12.75">
      <c r="B24" s="15">
        <v>13610417</v>
      </c>
      <c r="C24" s="16">
        <v>41673</v>
      </c>
      <c r="D24" s="17">
        <v>519.72</v>
      </c>
      <c r="E24" s="16">
        <v>41701</v>
      </c>
      <c r="F24" s="15" t="s">
        <v>29</v>
      </c>
      <c r="G24" s="16">
        <v>41683</v>
      </c>
      <c r="H24" s="12">
        <f t="shared" si="0"/>
        <v>-18</v>
      </c>
      <c r="I24" s="13">
        <f t="shared" si="1"/>
        <v>-9354.960000000001</v>
      </c>
      <c r="K24" s="20"/>
    </row>
    <row r="25" spans="2:11" ht="12.75">
      <c r="B25" s="15">
        <v>74</v>
      </c>
      <c r="C25" s="16">
        <v>41691</v>
      </c>
      <c r="D25" s="17">
        <v>213.74</v>
      </c>
      <c r="E25" s="16">
        <v>41719</v>
      </c>
      <c r="F25" s="15" t="s">
        <v>31</v>
      </c>
      <c r="G25" s="16">
        <v>41695</v>
      </c>
      <c r="H25" s="12">
        <f t="shared" si="0"/>
        <v>-24</v>
      </c>
      <c r="I25" s="13">
        <f t="shared" si="1"/>
        <v>-5129.76</v>
      </c>
      <c r="K25" s="20"/>
    </row>
    <row r="26" spans="2:11" ht="12.75">
      <c r="B26" s="21">
        <v>63</v>
      </c>
      <c r="C26" s="16">
        <v>41695</v>
      </c>
      <c r="D26" s="17">
        <v>439.2</v>
      </c>
      <c r="E26" s="16">
        <v>41723</v>
      </c>
      <c r="F26" s="15" t="s">
        <v>32</v>
      </c>
      <c r="G26" s="16">
        <v>41701</v>
      </c>
      <c r="H26" s="12">
        <f t="shared" si="0"/>
        <v>-22</v>
      </c>
      <c r="I26" s="13">
        <f t="shared" si="1"/>
        <v>-9662.4</v>
      </c>
      <c r="K26" s="20"/>
    </row>
    <row r="27" spans="2:11" ht="12.75">
      <c r="B27" s="21">
        <v>257</v>
      </c>
      <c r="C27" s="16">
        <v>41649</v>
      </c>
      <c r="D27" s="17">
        <v>1525</v>
      </c>
      <c r="E27" s="16">
        <v>41680</v>
      </c>
      <c r="F27" s="15" t="s">
        <v>33</v>
      </c>
      <c r="G27" s="16">
        <v>41701</v>
      </c>
      <c r="H27" s="12">
        <f t="shared" si="0"/>
        <v>21</v>
      </c>
      <c r="I27" s="13">
        <f t="shared" si="1"/>
        <v>32025</v>
      </c>
      <c r="K27" s="20"/>
    </row>
    <row r="28" spans="2:11" ht="12.75">
      <c r="B28" s="21">
        <v>549</v>
      </c>
      <c r="C28" s="16">
        <v>41688</v>
      </c>
      <c r="D28" s="17">
        <v>1792.91</v>
      </c>
      <c r="E28" s="16">
        <v>41716</v>
      </c>
      <c r="F28" s="15" t="s">
        <v>28</v>
      </c>
      <c r="G28" s="16">
        <v>41702</v>
      </c>
      <c r="H28" s="12">
        <f t="shared" si="0"/>
        <v>-14</v>
      </c>
      <c r="I28" s="13">
        <f t="shared" si="1"/>
        <v>-25100.74</v>
      </c>
      <c r="K28" s="20"/>
    </row>
    <row r="29" spans="2:11" ht="12.75">
      <c r="B29" s="21">
        <v>1078116</v>
      </c>
      <c r="C29" s="16">
        <v>41684</v>
      </c>
      <c r="D29" s="17">
        <v>123.35</v>
      </c>
      <c r="E29" s="16">
        <v>41709</v>
      </c>
      <c r="F29" s="15" t="s">
        <v>26</v>
      </c>
      <c r="G29" s="16">
        <v>41709</v>
      </c>
      <c r="H29" s="12">
        <f t="shared" si="0"/>
        <v>0</v>
      </c>
      <c r="I29" s="13">
        <f t="shared" si="1"/>
        <v>0</v>
      </c>
      <c r="K29" s="20"/>
    </row>
    <row r="30" spans="2:11" ht="12.75">
      <c r="B30" s="21">
        <v>561</v>
      </c>
      <c r="C30" s="16">
        <v>41666</v>
      </c>
      <c r="D30" s="17">
        <v>160.3</v>
      </c>
      <c r="E30" s="16">
        <v>41697</v>
      </c>
      <c r="F30" s="15" t="s">
        <v>34</v>
      </c>
      <c r="G30" s="16">
        <v>41709</v>
      </c>
      <c r="H30" s="12">
        <f t="shared" si="0"/>
        <v>12</v>
      </c>
      <c r="I30" s="13">
        <f t="shared" si="1"/>
        <v>1923.6000000000001</v>
      </c>
      <c r="K30" s="20"/>
    </row>
    <row r="31" spans="2:11" ht="12.75">
      <c r="B31" s="21">
        <v>235</v>
      </c>
      <c r="C31" s="16">
        <v>41698</v>
      </c>
      <c r="D31" s="17">
        <v>999.18</v>
      </c>
      <c r="E31" s="16">
        <v>41729</v>
      </c>
      <c r="F31" s="15" t="s">
        <v>59</v>
      </c>
      <c r="G31" s="16">
        <v>41718</v>
      </c>
      <c r="H31" s="12">
        <f t="shared" si="0"/>
        <v>-11</v>
      </c>
      <c r="I31" s="13">
        <f t="shared" si="1"/>
        <v>-10990.98</v>
      </c>
      <c r="K31" s="20"/>
    </row>
    <row r="32" spans="2:11" ht="12.75">
      <c r="B32" s="21">
        <v>1753997</v>
      </c>
      <c r="C32" s="16">
        <v>41712</v>
      </c>
      <c r="D32" s="17">
        <v>154.64</v>
      </c>
      <c r="E32" s="16">
        <v>41737</v>
      </c>
      <c r="F32" s="15" t="s">
        <v>26</v>
      </c>
      <c r="G32" s="16">
        <v>41737</v>
      </c>
      <c r="H32" s="12">
        <f t="shared" si="0"/>
        <v>0</v>
      </c>
      <c r="I32" s="13">
        <f t="shared" si="1"/>
        <v>0</v>
      </c>
      <c r="K32" s="20"/>
    </row>
    <row r="33" spans="2:11" ht="12.75">
      <c r="B33" s="21">
        <v>1134692171</v>
      </c>
      <c r="C33" s="16">
        <v>41729</v>
      </c>
      <c r="D33" s="17">
        <v>179.85</v>
      </c>
      <c r="E33" s="16">
        <v>41790</v>
      </c>
      <c r="F33" s="15" t="s">
        <v>11</v>
      </c>
      <c r="G33" s="16">
        <v>41744</v>
      </c>
      <c r="H33" s="12">
        <f t="shared" si="0"/>
        <v>-46</v>
      </c>
      <c r="I33" s="13">
        <f t="shared" si="1"/>
        <v>-8273.1</v>
      </c>
      <c r="K33" s="20"/>
    </row>
    <row r="34" spans="2:11" ht="12.75">
      <c r="B34" s="21" t="s">
        <v>35</v>
      </c>
      <c r="C34" s="16">
        <v>41738</v>
      </c>
      <c r="D34" s="17">
        <v>480.31</v>
      </c>
      <c r="E34" s="16">
        <v>41799</v>
      </c>
      <c r="F34" s="15" t="s">
        <v>52</v>
      </c>
      <c r="G34" s="16">
        <v>41751</v>
      </c>
      <c r="H34" s="12">
        <f t="shared" si="0"/>
        <v>-48</v>
      </c>
      <c r="I34" s="13">
        <f t="shared" si="1"/>
        <v>-23054.88</v>
      </c>
      <c r="K34" s="20"/>
    </row>
    <row r="35" spans="2:11" ht="12.75">
      <c r="B35" s="22">
        <v>169</v>
      </c>
      <c r="C35" s="16">
        <v>41745</v>
      </c>
      <c r="D35" s="17">
        <v>213.74</v>
      </c>
      <c r="E35" s="16">
        <v>41775</v>
      </c>
      <c r="F35" s="15" t="s">
        <v>31</v>
      </c>
      <c r="G35" s="16">
        <v>41751</v>
      </c>
      <c r="H35" s="12">
        <f t="shared" si="0"/>
        <v>-24</v>
      </c>
      <c r="I35" s="13">
        <f t="shared" si="1"/>
        <v>-5129.76</v>
      </c>
      <c r="K35" s="20"/>
    </row>
    <row r="36" spans="2:11" ht="12.75">
      <c r="B36" s="21">
        <v>1326</v>
      </c>
      <c r="C36" s="16">
        <v>41751</v>
      </c>
      <c r="D36" s="17">
        <v>112.95</v>
      </c>
      <c r="E36" s="16">
        <v>41751</v>
      </c>
      <c r="F36" s="15" t="s">
        <v>28</v>
      </c>
      <c r="G36" s="16">
        <v>41759</v>
      </c>
      <c r="H36" s="12">
        <f t="shared" si="0"/>
        <v>8</v>
      </c>
      <c r="I36" s="13">
        <f t="shared" si="1"/>
        <v>903.6</v>
      </c>
      <c r="K36" s="20"/>
    </row>
    <row r="37" spans="2:11" ht="12.75">
      <c r="B37" s="21">
        <v>165</v>
      </c>
      <c r="C37" s="16">
        <v>41744</v>
      </c>
      <c r="D37" s="17">
        <v>103.7</v>
      </c>
      <c r="E37" s="16">
        <v>41744</v>
      </c>
      <c r="F37" s="15" t="s">
        <v>53</v>
      </c>
      <c r="G37" s="16">
        <v>41759</v>
      </c>
      <c r="H37" s="12">
        <f t="shared" si="0"/>
        <v>15</v>
      </c>
      <c r="I37" s="13">
        <f t="shared" si="1"/>
        <v>1555.5</v>
      </c>
      <c r="K37" s="20"/>
    </row>
    <row r="38" spans="2:11" ht="12.75">
      <c r="B38" s="21">
        <v>2718212</v>
      </c>
      <c r="C38" s="16">
        <v>41743</v>
      </c>
      <c r="D38" s="17">
        <v>122.92</v>
      </c>
      <c r="E38" s="16">
        <v>41768</v>
      </c>
      <c r="F38" s="15" t="s">
        <v>26</v>
      </c>
      <c r="G38" s="16">
        <v>41771</v>
      </c>
      <c r="H38" s="12">
        <f t="shared" si="0"/>
        <v>3</v>
      </c>
      <c r="I38" s="13">
        <f t="shared" si="1"/>
        <v>368.76</v>
      </c>
      <c r="K38" s="20"/>
    </row>
    <row r="39" spans="2:11" ht="12.75">
      <c r="B39" s="21">
        <v>14601498</v>
      </c>
      <c r="C39" s="16">
        <v>41772</v>
      </c>
      <c r="D39" s="17">
        <v>519.72</v>
      </c>
      <c r="E39" s="16">
        <v>41803</v>
      </c>
      <c r="F39" s="15" t="s">
        <v>29</v>
      </c>
      <c r="G39" s="16">
        <v>41786</v>
      </c>
      <c r="H39" s="12">
        <f t="shared" si="0"/>
        <v>-17</v>
      </c>
      <c r="I39" s="13">
        <f t="shared" si="1"/>
        <v>-8835.24</v>
      </c>
      <c r="K39" s="20"/>
    </row>
    <row r="40" spans="2:11" ht="12.75">
      <c r="B40" s="21" t="s">
        <v>37</v>
      </c>
      <c r="C40" s="16">
        <v>41752</v>
      </c>
      <c r="D40" s="17">
        <v>185.81</v>
      </c>
      <c r="E40" s="16">
        <v>41813</v>
      </c>
      <c r="F40" s="15" t="s">
        <v>58</v>
      </c>
      <c r="G40" s="16">
        <v>41786</v>
      </c>
      <c r="H40" s="12">
        <f t="shared" si="0"/>
        <v>-27</v>
      </c>
      <c r="I40" s="13">
        <f t="shared" si="1"/>
        <v>-5016.87</v>
      </c>
      <c r="K40" s="20"/>
    </row>
    <row r="41" spans="2:11" ht="12.75">
      <c r="B41" s="23" t="s">
        <v>38</v>
      </c>
      <c r="C41" s="16">
        <v>41776</v>
      </c>
      <c r="D41" s="17">
        <v>329.4</v>
      </c>
      <c r="E41" s="16">
        <v>41807</v>
      </c>
      <c r="F41" s="15" t="s">
        <v>57</v>
      </c>
      <c r="G41" s="16">
        <v>41788</v>
      </c>
      <c r="H41" s="12">
        <f t="shared" si="0"/>
        <v>-19</v>
      </c>
      <c r="I41" s="13">
        <f t="shared" si="1"/>
        <v>-6258.599999999999</v>
      </c>
      <c r="K41" s="20"/>
    </row>
    <row r="42" spans="2:11" ht="12.75">
      <c r="B42" s="21">
        <v>5853080</v>
      </c>
      <c r="C42" s="16">
        <v>41793</v>
      </c>
      <c r="D42" s="17">
        <v>164.48</v>
      </c>
      <c r="E42" s="16">
        <v>41823</v>
      </c>
      <c r="F42" s="15" t="s">
        <v>39</v>
      </c>
      <c r="G42" s="16">
        <v>41801</v>
      </c>
      <c r="H42" s="12">
        <f t="shared" si="0"/>
        <v>-22</v>
      </c>
      <c r="I42" s="13">
        <f t="shared" si="1"/>
        <v>-3618.56</v>
      </c>
      <c r="K42" s="20"/>
    </row>
    <row r="43" spans="2:11" ht="12.75">
      <c r="B43" s="21" t="s">
        <v>41</v>
      </c>
      <c r="C43" s="16">
        <v>41786</v>
      </c>
      <c r="D43" s="17">
        <v>36</v>
      </c>
      <c r="E43" s="16">
        <v>41846</v>
      </c>
      <c r="F43" s="15" t="s">
        <v>40</v>
      </c>
      <c r="G43" s="16">
        <v>41802</v>
      </c>
      <c r="H43" s="12">
        <f t="shared" si="0"/>
        <v>-44</v>
      </c>
      <c r="I43" s="13">
        <f t="shared" si="1"/>
        <v>-1584</v>
      </c>
      <c r="K43" s="20"/>
    </row>
    <row r="44" spans="2:11" ht="12.75">
      <c r="B44" s="21">
        <v>506</v>
      </c>
      <c r="C44" s="16">
        <v>41775</v>
      </c>
      <c r="D44" s="17">
        <v>407.87</v>
      </c>
      <c r="E44" s="16">
        <v>41806</v>
      </c>
      <c r="F44" s="15" t="s">
        <v>42</v>
      </c>
      <c r="G44" s="16">
        <v>41808</v>
      </c>
      <c r="H44" s="12">
        <f t="shared" si="0"/>
        <v>2</v>
      </c>
      <c r="I44" s="13">
        <f t="shared" si="1"/>
        <v>815.74</v>
      </c>
      <c r="K44" s="20"/>
    </row>
    <row r="45" spans="2:11" ht="12.75">
      <c r="B45" s="21">
        <v>519</v>
      </c>
      <c r="C45" s="16">
        <v>41766</v>
      </c>
      <c r="D45" s="17">
        <v>197.64</v>
      </c>
      <c r="E45" s="16">
        <v>41797</v>
      </c>
      <c r="F45" s="15" t="s">
        <v>42</v>
      </c>
      <c r="G45" s="16">
        <v>41808</v>
      </c>
      <c r="H45" s="12">
        <f t="shared" si="0"/>
        <v>11</v>
      </c>
      <c r="I45" s="13">
        <f t="shared" si="1"/>
        <v>2174.04</v>
      </c>
      <c r="K45" s="20"/>
    </row>
    <row r="46" spans="2:11" ht="12.75">
      <c r="B46" s="21" t="s">
        <v>44</v>
      </c>
      <c r="C46" s="16">
        <v>41800</v>
      </c>
      <c r="D46" s="17">
        <v>61.02</v>
      </c>
      <c r="E46" s="16">
        <v>41830</v>
      </c>
      <c r="F46" s="15" t="s">
        <v>43</v>
      </c>
      <c r="G46" s="16">
        <v>41813</v>
      </c>
      <c r="H46" s="12">
        <f t="shared" si="0"/>
        <v>-17</v>
      </c>
      <c r="I46" s="13">
        <f t="shared" si="1"/>
        <v>-1037.3400000000001</v>
      </c>
      <c r="K46" s="20"/>
    </row>
    <row r="47" spans="2:11" ht="12.75">
      <c r="B47" s="21">
        <v>4338223</v>
      </c>
      <c r="C47" s="16">
        <v>41804</v>
      </c>
      <c r="D47" s="17">
        <v>124.75</v>
      </c>
      <c r="E47" s="16">
        <v>41829</v>
      </c>
      <c r="F47" s="15" t="s">
        <v>26</v>
      </c>
      <c r="G47" s="16">
        <v>41829</v>
      </c>
      <c r="H47" s="12">
        <f t="shared" si="0"/>
        <v>0</v>
      </c>
      <c r="I47" s="13">
        <f t="shared" si="1"/>
        <v>0</v>
      </c>
      <c r="K47" s="20"/>
    </row>
    <row r="48" spans="2:11" ht="12.75">
      <c r="B48" s="21">
        <v>7</v>
      </c>
      <c r="C48" s="16">
        <v>41824</v>
      </c>
      <c r="D48" s="17">
        <v>650</v>
      </c>
      <c r="E48" s="16">
        <v>41855</v>
      </c>
      <c r="F48" s="15" t="s">
        <v>60</v>
      </c>
      <c r="G48" s="16">
        <v>41826</v>
      </c>
      <c r="H48" s="12">
        <f t="shared" si="0"/>
        <v>-29</v>
      </c>
      <c r="I48" s="13">
        <f t="shared" si="1"/>
        <v>-18850</v>
      </c>
      <c r="K48" s="20"/>
    </row>
    <row r="49" spans="2:11" ht="12.75">
      <c r="B49" s="21" t="s">
        <v>46</v>
      </c>
      <c r="C49" s="16">
        <v>41845</v>
      </c>
      <c r="D49" s="17">
        <v>212.89</v>
      </c>
      <c r="E49" s="16">
        <v>41907</v>
      </c>
      <c r="F49" s="15" t="s">
        <v>45</v>
      </c>
      <c r="G49" s="16">
        <v>41877</v>
      </c>
      <c r="H49" s="12">
        <f t="shared" si="0"/>
        <v>-30</v>
      </c>
      <c r="I49" s="13">
        <f t="shared" si="1"/>
        <v>-6386.7</v>
      </c>
      <c r="K49" s="20"/>
    </row>
    <row r="50" spans="2:11" ht="12.75">
      <c r="B50" s="21">
        <v>4743627</v>
      </c>
      <c r="C50" s="16">
        <v>41865</v>
      </c>
      <c r="D50" s="17">
        <v>122.92</v>
      </c>
      <c r="E50" s="16">
        <v>41890</v>
      </c>
      <c r="F50" s="15" t="s">
        <v>26</v>
      </c>
      <c r="G50" s="16">
        <v>41891</v>
      </c>
      <c r="H50" s="12">
        <f t="shared" si="0"/>
        <v>1</v>
      </c>
      <c r="I50" s="13">
        <f t="shared" si="1"/>
        <v>122.92</v>
      </c>
      <c r="K50" s="20"/>
    </row>
    <row r="51" spans="2:11" ht="12.75">
      <c r="B51" s="21">
        <v>61</v>
      </c>
      <c r="C51" s="16">
        <v>41674</v>
      </c>
      <c r="D51" s="17">
        <v>70.76</v>
      </c>
      <c r="E51" s="16">
        <v>41674</v>
      </c>
      <c r="F51" s="15" t="s">
        <v>54</v>
      </c>
      <c r="G51" s="16">
        <v>41680</v>
      </c>
      <c r="H51" s="12">
        <f t="shared" si="0"/>
        <v>6</v>
      </c>
      <c r="I51" s="13">
        <f t="shared" si="1"/>
        <v>424.56000000000006</v>
      </c>
      <c r="K51" s="20"/>
    </row>
    <row r="52" spans="2:11" ht="12.75">
      <c r="B52" s="21">
        <v>106996</v>
      </c>
      <c r="C52" s="16">
        <v>41653</v>
      </c>
      <c r="D52" s="17">
        <v>154.64</v>
      </c>
      <c r="E52" s="16">
        <v>41678</v>
      </c>
      <c r="F52" s="15" t="s">
        <v>26</v>
      </c>
      <c r="G52" s="16">
        <v>41683</v>
      </c>
      <c r="H52" s="12">
        <f t="shared" si="0"/>
        <v>5</v>
      </c>
      <c r="I52" s="13">
        <f t="shared" si="1"/>
        <v>773.1999999999999</v>
      </c>
      <c r="K52" s="20"/>
    </row>
    <row r="53" spans="2:11" ht="12.75">
      <c r="B53" s="21">
        <v>141282</v>
      </c>
      <c r="C53" s="16">
        <v>41653</v>
      </c>
      <c r="D53" s="17">
        <v>10.68</v>
      </c>
      <c r="E53" s="16">
        <v>41678</v>
      </c>
      <c r="F53" s="15" t="s">
        <v>26</v>
      </c>
      <c r="G53" s="16">
        <v>41674</v>
      </c>
      <c r="H53" s="12">
        <f t="shared" si="0"/>
        <v>-4</v>
      </c>
      <c r="I53" s="13">
        <f t="shared" si="1"/>
        <v>-42.72</v>
      </c>
      <c r="K53" s="20"/>
    </row>
    <row r="54" spans="2:11" ht="12.75">
      <c r="B54" s="21">
        <v>67</v>
      </c>
      <c r="C54" s="16">
        <v>41681</v>
      </c>
      <c r="D54" s="17">
        <v>103.7</v>
      </c>
      <c r="E54" s="16">
        <v>41681</v>
      </c>
      <c r="F54" s="15" t="s">
        <v>36</v>
      </c>
      <c r="G54" s="16">
        <v>41681</v>
      </c>
      <c r="H54" s="12">
        <f t="shared" si="0"/>
        <v>0</v>
      </c>
      <c r="I54" s="13">
        <f t="shared" si="1"/>
        <v>0</v>
      </c>
      <c r="K54" s="20"/>
    </row>
    <row r="55" spans="2:11" ht="12.75">
      <c r="B55" s="21" t="s">
        <v>47</v>
      </c>
      <c r="C55" s="16">
        <v>41673</v>
      </c>
      <c r="D55" s="17">
        <v>113.28</v>
      </c>
      <c r="E55" s="16">
        <v>41732</v>
      </c>
      <c r="F55" s="15" t="s">
        <v>58</v>
      </c>
      <c r="G55" s="16">
        <v>41703</v>
      </c>
      <c r="H55" s="12">
        <f t="shared" si="0"/>
        <v>-29</v>
      </c>
      <c r="I55" s="13">
        <f t="shared" si="1"/>
        <v>-3285.12</v>
      </c>
      <c r="K55" s="20"/>
    </row>
    <row r="56" spans="2:11" ht="12.75">
      <c r="B56" s="21">
        <v>1344</v>
      </c>
      <c r="C56" s="16">
        <v>41703</v>
      </c>
      <c r="D56" s="17">
        <v>187.03</v>
      </c>
      <c r="E56" s="16">
        <v>41734</v>
      </c>
      <c r="F56" s="15" t="s">
        <v>34</v>
      </c>
      <c r="G56" s="16">
        <v>41709</v>
      </c>
      <c r="H56" s="12">
        <f t="shared" si="0"/>
        <v>-25</v>
      </c>
      <c r="I56" s="13">
        <f aca="true" t="shared" si="2" ref="I56:I103">D56*H56</f>
        <v>-4675.75</v>
      </c>
      <c r="K56" s="20"/>
    </row>
    <row r="57" spans="2:11" ht="12.75">
      <c r="B57" s="21" t="s">
        <v>48</v>
      </c>
      <c r="C57" s="16">
        <v>41685</v>
      </c>
      <c r="D57" s="17">
        <v>312.32</v>
      </c>
      <c r="E57" s="16">
        <v>41713</v>
      </c>
      <c r="F57" s="15" t="s">
        <v>61</v>
      </c>
      <c r="G57" s="16">
        <v>41709</v>
      </c>
      <c r="H57" s="12">
        <f t="shared" si="0"/>
        <v>-4</v>
      </c>
      <c r="I57" s="13">
        <f t="shared" si="2"/>
        <v>-1249.28</v>
      </c>
      <c r="K57" s="20"/>
    </row>
    <row r="58" spans="2:11" ht="12.75">
      <c r="B58" s="21">
        <v>955</v>
      </c>
      <c r="C58" s="16">
        <v>41698</v>
      </c>
      <c r="D58" s="17">
        <v>716.6</v>
      </c>
      <c r="E58" s="16">
        <v>41698</v>
      </c>
      <c r="F58" s="15" t="s">
        <v>62</v>
      </c>
      <c r="G58" s="16">
        <v>41710</v>
      </c>
      <c r="H58" s="12">
        <f t="shared" si="0"/>
        <v>12</v>
      </c>
      <c r="I58" s="13">
        <f t="shared" si="2"/>
        <v>8599.2</v>
      </c>
      <c r="K58" s="20"/>
    </row>
    <row r="59" spans="2:11" ht="12.75">
      <c r="B59" s="21">
        <v>1741124</v>
      </c>
      <c r="C59" s="16">
        <v>41712</v>
      </c>
      <c r="D59" s="17">
        <v>10.68</v>
      </c>
      <c r="E59" s="16">
        <v>41737</v>
      </c>
      <c r="F59" s="15" t="s">
        <v>26</v>
      </c>
      <c r="G59" s="16">
        <v>41732</v>
      </c>
      <c r="H59" s="12">
        <f t="shared" si="0"/>
        <v>-5</v>
      </c>
      <c r="I59" s="13">
        <f t="shared" si="2"/>
        <v>-53.4</v>
      </c>
      <c r="K59" s="20"/>
    </row>
    <row r="60" spans="2:11" ht="12.75">
      <c r="B60" s="21">
        <v>164</v>
      </c>
      <c r="C60" s="16">
        <v>41744</v>
      </c>
      <c r="D60" s="17">
        <v>175.13</v>
      </c>
      <c r="E60" s="16">
        <v>41744</v>
      </c>
      <c r="F60" s="15" t="s">
        <v>54</v>
      </c>
      <c r="G60" s="16">
        <v>41759</v>
      </c>
      <c r="H60" s="12">
        <f t="shared" si="0"/>
        <v>15</v>
      </c>
      <c r="I60" s="13">
        <f t="shared" si="2"/>
        <v>2626.95</v>
      </c>
      <c r="K60" s="20"/>
    </row>
    <row r="61" spans="2:11" ht="12.75">
      <c r="B61" s="21">
        <v>212</v>
      </c>
      <c r="C61" s="16">
        <v>41771</v>
      </c>
      <c r="D61" s="17">
        <v>79.3</v>
      </c>
      <c r="E61" s="16">
        <v>41771</v>
      </c>
      <c r="F61" s="15" t="s">
        <v>63</v>
      </c>
      <c r="G61" s="16">
        <v>41771</v>
      </c>
      <c r="H61" s="12">
        <f t="shared" si="0"/>
        <v>0</v>
      </c>
      <c r="I61" s="13">
        <f t="shared" si="2"/>
        <v>0</v>
      </c>
      <c r="K61" s="20"/>
    </row>
    <row r="62" spans="2:11" ht="12.75">
      <c r="B62" s="21">
        <v>115</v>
      </c>
      <c r="C62" s="16">
        <v>41778</v>
      </c>
      <c r="D62" s="17">
        <v>215.9</v>
      </c>
      <c r="E62" s="16">
        <v>41809</v>
      </c>
      <c r="F62" s="15" t="s">
        <v>64</v>
      </c>
      <c r="G62" s="16">
        <v>41786</v>
      </c>
      <c r="H62" s="12">
        <f t="shared" si="0"/>
        <v>-23</v>
      </c>
      <c r="I62" s="13">
        <f t="shared" si="2"/>
        <v>-4965.7</v>
      </c>
      <c r="K62" s="20"/>
    </row>
    <row r="63" spans="2:11" ht="12.75">
      <c r="B63" s="21" t="s">
        <v>49</v>
      </c>
      <c r="C63" s="16">
        <v>41775</v>
      </c>
      <c r="D63" s="17">
        <v>180</v>
      </c>
      <c r="E63" s="16">
        <v>41775</v>
      </c>
      <c r="F63" s="15" t="s">
        <v>56</v>
      </c>
      <c r="G63" s="16">
        <v>41793</v>
      </c>
      <c r="H63" s="12">
        <f aca="true" t="shared" si="3" ref="H63:H103">G63-E63</f>
        <v>18</v>
      </c>
      <c r="I63" s="13">
        <f t="shared" si="2"/>
        <v>3240</v>
      </c>
      <c r="K63" s="20"/>
    </row>
    <row r="64" spans="2:11" ht="12.75">
      <c r="B64" s="21">
        <v>3354732</v>
      </c>
      <c r="C64" s="16">
        <v>41773</v>
      </c>
      <c r="D64" s="17">
        <v>10.68</v>
      </c>
      <c r="E64" s="16">
        <v>41798</v>
      </c>
      <c r="F64" s="15" t="s">
        <v>26</v>
      </c>
      <c r="G64" s="16">
        <v>41795</v>
      </c>
      <c r="H64" s="12">
        <f t="shared" si="3"/>
        <v>-3</v>
      </c>
      <c r="I64" s="13">
        <f t="shared" si="2"/>
        <v>-32.04</v>
      </c>
      <c r="K64" s="20"/>
    </row>
    <row r="65" spans="2:11" ht="12.75">
      <c r="B65" s="21">
        <v>3232964</v>
      </c>
      <c r="C65" s="16">
        <v>41773</v>
      </c>
      <c r="D65" s="17">
        <v>154.64</v>
      </c>
      <c r="E65" s="16">
        <v>41798</v>
      </c>
      <c r="F65" s="15" t="s">
        <v>26</v>
      </c>
      <c r="G65" s="16">
        <v>41800</v>
      </c>
      <c r="H65" s="12">
        <f t="shared" si="3"/>
        <v>2</v>
      </c>
      <c r="I65" s="13">
        <f t="shared" si="2"/>
        <v>309.28</v>
      </c>
      <c r="K65" s="20"/>
    </row>
    <row r="66" spans="2:11" ht="12.75">
      <c r="B66" s="21" t="s">
        <v>50</v>
      </c>
      <c r="C66" s="16">
        <v>41802</v>
      </c>
      <c r="D66" s="17">
        <v>79.3</v>
      </c>
      <c r="E66" s="16">
        <v>41802</v>
      </c>
      <c r="F66" s="15" t="s">
        <v>54</v>
      </c>
      <c r="G66" s="16">
        <v>41808</v>
      </c>
      <c r="H66" s="12">
        <f t="shared" si="3"/>
        <v>6</v>
      </c>
      <c r="I66" s="13">
        <f t="shared" si="2"/>
        <v>475.79999999999995</v>
      </c>
      <c r="K66" s="20"/>
    </row>
    <row r="67" spans="2:11" ht="12.75">
      <c r="B67" s="21" t="s">
        <v>51</v>
      </c>
      <c r="C67" s="16">
        <v>41802</v>
      </c>
      <c r="D67" s="17">
        <v>543.19</v>
      </c>
      <c r="E67" s="16">
        <v>41802</v>
      </c>
      <c r="F67" s="15" t="s">
        <v>54</v>
      </c>
      <c r="G67" s="16">
        <v>41802</v>
      </c>
      <c r="H67" s="12">
        <f>G67-E67</f>
        <v>0</v>
      </c>
      <c r="I67" s="13">
        <f>D67*H67</f>
        <v>0</v>
      </c>
      <c r="K67" s="20"/>
    </row>
    <row r="68" spans="2:11" ht="12.75">
      <c r="B68" s="21">
        <v>22</v>
      </c>
      <c r="C68" s="16">
        <v>41790</v>
      </c>
      <c r="D68" s="17">
        <v>1707.3</v>
      </c>
      <c r="E68" s="16">
        <v>41821</v>
      </c>
      <c r="F68" s="15" t="s">
        <v>55</v>
      </c>
      <c r="G68" s="16">
        <v>41809</v>
      </c>
      <c r="H68" s="12">
        <f>G68-E68</f>
        <v>-12</v>
      </c>
      <c r="I68" s="13">
        <f>D68*H68</f>
        <v>-20487.6</v>
      </c>
      <c r="K68" s="20"/>
    </row>
    <row r="69" spans="2:11" ht="12.75">
      <c r="B69" s="21">
        <v>4860611</v>
      </c>
      <c r="C69" s="16">
        <v>41834</v>
      </c>
      <c r="D69" s="17">
        <v>156.47</v>
      </c>
      <c r="E69" s="16">
        <v>41859</v>
      </c>
      <c r="F69" s="15" t="s">
        <v>26</v>
      </c>
      <c r="G69" s="16">
        <v>41877</v>
      </c>
      <c r="H69" s="12">
        <f>G69-E69</f>
        <v>18</v>
      </c>
      <c r="I69" s="13">
        <f>D69*H69</f>
        <v>2816.46</v>
      </c>
      <c r="K69" s="20"/>
    </row>
    <row r="70" spans="2:11" ht="12.75">
      <c r="B70" s="21" t="s">
        <v>65</v>
      </c>
      <c r="C70" s="16">
        <v>41766</v>
      </c>
      <c r="D70" s="17">
        <v>128.1</v>
      </c>
      <c r="E70" s="16">
        <v>41820</v>
      </c>
      <c r="F70" s="15" t="s">
        <v>29</v>
      </c>
      <c r="G70" s="16">
        <v>41877</v>
      </c>
      <c r="H70" s="12">
        <f t="shared" si="3"/>
        <v>57</v>
      </c>
      <c r="I70" s="13">
        <f t="shared" si="2"/>
        <v>7301.7</v>
      </c>
      <c r="K70" s="20"/>
    </row>
    <row r="71" spans="2:11" ht="12.75">
      <c r="B71" s="21">
        <v>3232964</v>
      </c>
      <c r="C71" s="16">
        <v>41773</v>
      </c>
      <c r="D71" s="17">
        <v>154.64</v>
      </c>
      <c r="E71" s="16">
        <v>41921</v>
      </c>
      <c r="F71" s="15" t="s">
        <v>26</v>
      </c>
      <c r="G71" s="16">
        <v>41877</v>
      </c>
      <c r="H71" s="12">
        <f t="shared" si="3"/>
        <v>-44</v>
      </c>
      <c r="I71" s="13">
        <f t="shared" si="2"/>
        <v>-6804.16</v>
      </c>
      <c r="K71" s="20"/>
    </row>
    <row r="72" spans="2:11" ht="12.75">
      <c r="B72" s="21">
        <v>39</v>
      </c>
      <c r="C72" s="16">
        <v>41646</v>
      </c>
      <c r="D72" s="17">
        <v>660</v>
      </c>
      <c r="E72" s="16">
        <v>41698</v>
      </c>
      <c r="F72" s="15" t="s">
        <v>66</v>
      </c>
      <c r="G72" s="16">
        <v>41667</v>
      </c>
      <c r="H72" s="12">
        <f t="shared" si="3"/>
        <v>-31</v>
      </c>
      <c r="I72" s="13">
        <f t="shared" si="2"/>
        <v>-20460</v>
      </c>
      <c r="K72" s="20"/>
    </row>
    <row r="73" spans="2:11" ht="12.75">
      <c r="B73" s="21">
        <v>61</v>
      </c>
      <c r="C73" s="16">
        <v>41650</v>
      </c>
      <c r="D73" s="17"/>
      <c r="E73" s="16"/>
      <c r="F73" s="15"/>
      <c r="G73" s="16"/>
      <c r="H73" s="12">
        <f t="shared" si="3"/>
        <v>0</v>
      </c>
      <c r="I73" s="13">
        <f t="shared" si="2"/>
        <v>0</v>
      </c>
      <c r="K73" s="20"/>
    </row>
    <row r="74" spans="2:11" ht="12.75">
      <c r="B74" s="21">
        <v>77</v>
      </c>
      <c r="C74" s="16">
        <v>41669</v>
      </c>
      <c r="D74" s="17">
        <v>374</v>
      </c>
      <c r="E74" s="16">
        <v>41669</v>
      </c>
      <c r="F74" s="15" t="s">
        <v>67</v>
      </c>
      <c r="G74" s="16">
        <v>41674</v>
      </c>
      <c r="H74" s="12">
        <f t="shared" si="3"/>
        <v>5</v>
      </c>
      <c r="I74" s="13">
        <f t="shared" si="2"/>
        <v>1870</v>
      </c>
      <c r="K74" s="20"/>
    </row>
    <row r="75" spans="2:11" ht="12.75">
      <c r="B75" s="21" t="s">
        <v>68</v>
      </c>
      <c r="C75" s="16">
        <v>41652</v>
      </c>
      <c r="D75" s="17">
        <v>871.5</v>
      </c>
      <c r="E75" s="16">
        <v>41683</v>
      </c>
      <c r="F75" s="15" t="s">
        <v>69</v>
      </c>
      <c r="G75" s="16">
        <v>41683</v>
      </c>
      <c r="H75" s="12">
        <f t="shared" si="3"/>
        <v>0</v>
      </c>
      <c r="I75" s="13">
        <f t="shared" si="2"/>
        <v>0</v>
      </c>
      <c r="K75" s="20"/>
    </row>
    <row r="76" spans="2:11" ht="12.75">
      <c r="B76" s="21">
        <v>441</v>
      </c>
      <c r="C76" s="16">
        <v>41683</v>
      </c>
      <c r="D76" s="17">
        <v>220</v>
      </c>
      <c r="E76" s="16">
        <v>41711</v>
      </c>
      <c r="F76" s="15" t="s">
        <v>66</v>
      </c>
      <c r="G76" s="16">
        <v>41691</v>
      </c>
      <c r="H76" s="12">
        <f t="shared" si="3"/>
        <v>-20</v>
      </c>
      <c r="I76" s="13">
        <f t="shared" si="2"/>
        <v>-4400</v>
      </c>
      <c r="K76" s="20"/>
    </row>
    <row r="77" spans="2:11" ht="12.75">
      <c r="B77" s="23" t="s">
        <v>70</v>
      </c>
      <c r="C77" s="16">
        <v>41688</v>
      </c>
      <c r="D77" s="17">
        <v>270</v>
      </c>
      <c r="E77" s="16">
        <v>41703</v>
      </c>
      <c r="F77" s="15" t="s">
        <v>71</v>
      </c>
      <c r="G77" s="16">
        <v>41695</v>
      </c>
      <c r="H77" s="12">
        <f aca="true" t="shared" si="4" ref="H77:H84">G77-E77</f>
        <v>-8</v>
      </c>
      <c r="I77" s="13">
        <f aca="true" t="shared" si="5" ref="I77:I84">D77*H77</f>
        <v>-2160</v>
      </c>
      <c r="K77" s="20"/>
    </row>
    <row r="78" spans="2:11" ht="12.75">
      <c r="B78" s="21" t="s">
        <v>73</v>
      </c>
      <c r="C78" s="16">
        <v>41695</v>
      </c>
      <c r="D78" s="17">
        <v>495</v>
      </c>
      <c r="E78" s="16">
        <v>41723</v>
      </c>
      <c r="F78" s="15" t="s">
        <v>72</v>
      </c>
      <c r="G78" s="16">
        <v>41701</v>
      </c>
      <c r="H78" s="12">
        <f t="shared" si="4"/>
        <v>-22</v>
      </c>
      <c r="I78" s="13">
        <f t="shared" si="5"/>
        <v>-10890</v>
      </c>
      <c r="K78" s="20"/>
    </row>
    <row r="79" spans="2:11" ht="12.75">
      <c r="B79" s="21">
        <v>602</v>
      </c>
      <c r="C79" s="16">
        <v>41695</v>
      </c>
      <c r="D79" s="17">
        <v>499.99</v>
      </c>
      <c r="E79" s="16">
        <v>41723</v>
      </c>
      <c r="F79" s="15" t="s">
        <v>66</v>
      </c>
      <c r="G79" s="16">
        <v>41701</v>
      </c>
      <c r="H79" s="12">
        <f t="shared" si="4"/>
        <v>-22</v>
      </c>
      <c r="I79" s="13">
        <f t="shared" si="5"/>
        <v>-10999.78</v>
      </c>
      <c r="K79" s="20"/>
    </row>
    <row r="80" spans="2:11" ht="12.75">
      <c r="B80" s="21">
        <v>186</v>
      </c>
      <c r="C80" s="16">
        <v>41698</v>
      </c>
      <c r="D80" s="17">
        <v>346.5</v>
      </c>
      <c r="E80" s="16">
        <v>41698</v>
      </c>
      <c r="F80" s="15" t="s">
        <v>67</v>
      </c>
      <c r="G80" s="16">
        <v>41702</v>
      </c>
      <c r="H80" s="12">
        <f t="shared" si="4"/>
        <v>4</v>
      </c>
      <c r="I80" s="13">
        <f t="shared" si="5"/>
        <v>1386</v>
      </c>
      <c r="K80" s="20"/>
    </row>
    <row r="81" spans="2:11" ht="12.75">
      <c r="B81" s="21" t="s">
        <v>75</v>
      </c>
      <c r="C81" s="16">
        <v>41695</v>
      </c>
      <c r="D81" s="17">
        <v>95</v>
      </c>
      <c r="E81" s="16">
        <v>41723</v>
      </c>
      <c r="F81" s="15" t="s">
        <v>74</v>
      </c>
      <c r="G81" s="16">
        <v>41703</v>
      </c>
      <c r="H81" s="12">
        <f t="shared" si="4"/>
        <v>-20</v>
      </c>
      <c r="I81" s="13">
        <f t="shared" si="5"/>
        <v>-1900</v>
      </c>
      <c r="K81" s="20"/>
    </row>
    <row r="82" spans="2:11" ht="12.75">
      <c r="B82" s="21">
        <v>22</v>
      </c>
      <c r="C82" s="16">
        <v>41701</v>
      </c>
      <c r="D82" s="17">
        <v>736.36</v>
      </c>
      <c r="E82" s="16">
        <v>41732</v>
      </c>
      <c r="F82" s="15" t="s">
        <v>76</v>
      </c>
      <c r="G82" s="16">
        <v>41704</v>
      </c>
      <c r="H82" s="12">
        <f t="shared" si="4"/>
        <v>-28</v>
      </c>
      <c r="I82" s="13">
        <f t="shared" si="5"/>
        <v>-20618.08</v>
      </c>
      <c r="K82" s="20"/>
    </row>
    <row r="83" spans="2:11" ht="12.75">
      <c r="B83" s="21" t="s">
        <v>78</v>
      </c>
      <c r="C83" s="16">
        <v>41710</v>
      </c>
      <c r="D83" s="17">
        <v>3172</v>
      </c>
      <c r="E83" s="16">
        <v>41741</v>
      </c>
      <c r="F83" s="15" t="s">
        <v>77</v>
      </c>
      <c r="G83" s="16">
        <v>41725</v>
      </c>
      <c r="H83" s="12">
        <f t="shared" si="4"/>
        <v>-16</v>
      </c>
      <c r="I83" s="13">
        <f t="shared" si="5"/>
        <v>-50752</v>
      </c>
      <c r="K83" s="20"/>
    </row>
    <row r="84" spans="2:11" ht="12.75">
      <c r="B84" s="21">
        <v>269</v>
      </c>
      <c r="C84" s="16">
        <v>41729</v>
      </c>
      <c r="D84" s="17">
        <v>1000.01</v>
      </c>
      <c r="E84" s="16">
        <v>41729</v>
      </c>
      <c r="F84" s="15" t="s">
        <v>79</v>
      </c>
      <c r="G84" s="16">
        <v>41730</v>
      </c>
      <c r="H84" s="12">
        <f t="shared" si="4"/>
        <v>1</v>
      </c>
      <c r="I84" s="13">
        <f t="shared" si="5"/>
        <v>1000.01</v>
      </c>
      <c r="K84" s="20"/>
    </row>
    <row r="85" spans="2:11" ht="12.75">
      <c r="B85" s="21">
        <v>4</v>
      </c>
      <c r="C85" s="16">
        <v>41716</v>
      </c>
      <c r="D85" s="17">
        <v>344</v>
      </c>
      <c r="E85" s="16">
        <v>41747</v>
      </c>
      <c r="F85" s="15" t="s">
        <v>80</v>
      </c>
      <c r="G85" s="16">
        <v>41730</v>
      </c>
      <c r="H85" s="12">
        <f t="shared" si="3"/>
        <v>-17</v>
      </c>
      <c r="I85" s="13">
        <f t="shared" si="2"/>
        <v>-5848</v>
      </c>
      <c r="K85" s="20"/>
    </row>
    <row r="86" spans="2:11" ht="12.75">
      <c r="B86" s="21" t="s">
        <v>82</v>
      </c>
      <c r="C86" s="16">
        <v>41709</v>
      </c>
      <c r="D86" s="17">
        <v>1406</v>
      </c>
      <c r="E86" s="16">
        <v>41740</v>
      </c>
      <c r="F86" s="15" t="s">
        <v>81</v>
      </c>
      <c r="G86" s="16">
        <v>41730</v>
      </c>
      <c r="H86" s="12">
        <f t="shared" si="3"/>
        <v>-10</v>
      </c>
      <c r="I86" s="13">
        <f t="shared" si="2"/>
        <v>-14060</v>
      </c>
      <c r="K86" s="20"/>
    </row>
    <row r="87" spans="2:11" ht="12.75">
      <c r="B87" s="21" t="s">
        <v>83</v>
      </c>
      <c r="C87" s="16">
        <v>41725</v>
      </c>
      <c r="D87" s="17">
        <v>1680.36</v>
      </c>
      <c r="E87" s="16">
        <v>41756</v>
      </c>
      <c r="F87" s="15" t="s">
        <v>77</v>
      </c>
      <c r="G87" s="16">
        <v>41732</v>
      </c>
      <c r="H87" s="12">
        <f t="shared" si="3"/>
        <v>-24</v>
      </c>
      <c r="I87" s="13">
        <f t="shared" si="2"/>
        <v>-40328.64</v>
      </c>
      <c r="K87" s="20"/>
    </row>
    <row r="88" spans="2:11" ht="12.75">
      <c r="B88" s="21">
        <v>61</v>
      </c>
      <c r="C88" s="16">
        <v>41732</v>
      </c>
      <c r="D88" s="17">
        <v>1118</v>
      </c>
      <c r="E88" s="16">
        <v>41762</v>
      </c>
      <c r="F88" s="15" t="s">
        <v>84</v>
      </c>
      <c r="G88" s="16">
        <v>41737</v>
      </c>
      <c r="H88" s="12">
        <f t="shared" si="3"/>
        <v>-25</v>
      </c>
      <c r="I88" s="13">
        <f t="shared" si="2"/>
        <v>-27950</v>
      </c>
      <c r="K88" s="20"/>
    </row>
    <row r="89" spans="2:11" ht="12.75">
      <c r="B89" s="21" t="s">
        <v>85</v>
      </c>
      <c r="C89" s="16">
        <v>41716</v>
      </c>
      <c r="D89" s="17">
        <v>440</v>
      </c>
      <c r="E89" s="16">
        <v>41716</v>
      </c>
      <c r="F89" s="15" t="s">
        <v>86</v>
      </c>
      <c r="G89" s="16">
        <v>41740</v>
      </c>
      <c r="H89" s="12">
        <f t="shared" si="3"/>
        <v>24</v>
      </c>
      <c r="I89" s="13">
        <f t="shared" si="2"/>
        <v>10560</v>
      </c>
      <c r="K89" s="20"/>
    </row>
    <row r="90" spans="2:11" ht="12.75">
      <c r="B90" s="21" t="s">
        <v>88</v>
      </c>
      <c r="C90" s="16">
        <v>41730</v>
      </c>
      <c r="D90" s="17">
        <v>2000</v>
      </c>
      <c r="E90" s="16">
        <v>41760</v>
      </c>
      <c r="F90" s="15" t="s">
        <v>87</v>
      </c>
      <c r="G90" s="16">
        <v>41740</v>
      </c>
      <c r="H90" s="12">
        <f t="shared" si="3"/>
        <v>-20</v>
      </c>
      <c r="I90" s="13">
        <f t="shared" si="2"/>
        <v>-40000</v>
      </c>
      <c r="K90" s="20"/>
    </row>
    <row r="91" spans="2:11" ht="12.75">
      <c r="B91" s="21" t="s">
        <v>89</v>
      </c>
      <c r="C91" s="16">
        <v>41731</v>
      </c>
      <c r="D91" s="17">
        <v>11262.84</v>
      </c>
      <c r="E91" s="16">
        <v>41761</v>
      </c>
      <c r="F91" s="15" t="s">
        <v>77</v>
      </c>
      <c r="G91" s="16">
        <v>41751</v>
      </c>
      <c r="H91" s="12">
        <f t="shared" si="3"/>
        <v>-10</v>
      </c>
      <c r="I91" s="13">
        <f t="shared" si="2"/>
        <v>-112628.4</v>
      </c>
      <c r="K91" s="20"/>
    </row>
    <row r="92" spans="2:11" ht="12.75">
      <c r="B92" s="21">
        <v>100</v>
      </c>
      <c r="C92" s="16">
        <v>41729</v>
      </c>
      <c r="D92" s="17">
        <v>1000</v>
      </c>
      <c r="E92" s="16">
        <v>41759</v>
      </c>
      <c r="F92" s="15" t="s">
        <v>90</v>
      </c>
      <c r="G92" s="16">
        <v>41751</v>
      </c>
      <c r="H92" s="12">
        <f t="shared" si="3"/>
        <v>-8</v>
      </c>
      <c r="I92" s="13">
        <f t="shared" si="2"/>
        <v>-8000</v>
      </c>
      <c r="K92" s="20"/>
    </row>
    <row r="93" spans="2:11" ht="12.75">
      <c r="B93" s="21">
        <v>229</v>
      </c>
      <c r="C93" s="16">
        <v>41757</v>
      </c>
      <c r="D93" s="17">
        <v>825</v>
      </c>
      <c r="E93" s="16">
        <v>42122</v>
      </c>
      <c r="F93" s="15" t="s">
        <v>91</v>
      </c>
      <c r="G93" s="16">
        <v>41765</v>
      </c>
      <c r="H93" s="12">
        <f t="shared" si="3"/>
        <v>-357</v>
      </c>
      <c r="I93" s="13">
        <f t="shared" si="2"/>
        <v>-294525</v>
      </c>
      <c r="K93" s="20"/>
    </row>
    <row r="94" spans="2:11" ht="12.75">
      <c r="B94" s="21" t="s">
        <v>92</v>
      </c>
      <c r="C94" s="16">
        <v>41732</v>
      </c>
      <c r="D94" s="17">
        <v>1947.8</v>
      </c>
      <c r="E94" s="16">
        <v>41762</v>
      </c>
      <c r="F94" s="15" t="s">
        <v>77</v>
      </c>
      <c r="G94" s="16">
        <v>41758</v>
      </c>
      <c r="H94" s="12">
        <f t="shared" si="3"/>
        <v>-4</v>
      </c>
      <c r="I94" s="13">
        <f t="shared" si="2"/>
        <v>-7791.2</v>
      </c>
      <c r="K94" s="20"/>
    </row>
    <row r="95" spans="2:11" ht="12.75">
      <c r="B95" s="21">
        <v>306</v>
      </c>
      <c r="C95" s="16">
        <v>41775</v>
      </c>
      <c r="D95" s="17">
        <v>440</v>
      </c>
      <c r="E95" s="16">
        <v>41775</v>
      </c>
      <c r="F95" s="15" t="s">
        <v>91</v>
      </c>
      <c r="G95" s="16">
        <v>41778</v>
      </c>
      <c r="H95" s="12">
        <f t="shared" si="3"/>
        <v>3</v>
      </c>
      <c r="I95" s="13">
        <f t="shared" si="2"/>
        <v>1320</v>
      </c>
      <c r="K95" s="20"/>
    </row>
    <row r="96" spans="2:11" ht="12.75">
      <c r="B96" s="23" t="s">
        <v>94</v>
      </c>
      <c r="C96" s="16">
        <v>41767</v>
      </c>
      <c r="D96" s="17">
        <v>1216</v>
      </c>
      <c r="E96" s="16">
        <v>41798</v>
      </c>
      <c r="F96" s="15" t="s">
        <v>93</v>
      </c>
      <c r="G96" s="16">
        <v>41786</v>
      </c>
      <c r="H96" s="12">
        <f t="shared" si="3"/>
        <v>-12</v>
      </c>
      <c r="I96" s="13">
        <f t="shared" si="2"/>
        <v>-14592</v>
      </c>
      <c r="K96" s="20"/>
    </row>
    <row r="97" spans="2:11" ht="12.75">
      <c r="B97" s="23" t="s">
        <v>95</v>
      </c>
      <c r="C97" s="16">
        <v>41767</v>
      </c>
      <c r="D97" s="17">
        <v>1216</v>
      </c>
      <c r="E97" s="16">
        <v>41798</v>
      </c>
      <c r="F97" s="15" t="s">
        <v>93</v>
      </c>
      <c r="G97" s="16">
        <v>41786</v>
      </c>
      <c r="H97" s="12">
        <f t="shared" si="3"/>
        <v>-12</v>
      </c>
      <c r="I97" s="13">
        <f t="shared" si="2"/>
        <v>-14592</v>
      </c>
      <c r="K97" s="20"/>
    </row>
    <row r="98" spans="2:11" ht="12.75">
      <c r="B98" s="23" t="s">
        <v>97</v>
      </c>
      <c r="C98" s="16">
        <v>41774</v>
      </c>
      <c r="D98" s="17">
        <v>600</v>
      </c>
      <c r="E98" s="16">
        <v>41805</v>
      </c>
      <c r="F98" s="15" t="s">
        <v>96</v>
      </c>
      <c r="G98" s="16">
        <v>41786</v>
      </c>
      <c r="H98" s="12">
        <f t="shared" si="3"/>
        <v>-19</v>
      </c>
      <c r="I98" s="13">
        <f t="shared" si="2"/>
        <v>-11400</v>
      </c>
      <c r="K98" s="20"/>
    </row>
    <row r="99" spans="2:11" ht="12.75">
      <c r="B99" s="23" t="s">
        <v>98</v>
      </c>
      <c r="C99" s="16">
        <v>41785</v>
      </c>
      <c r="D99" s="17">
        <v>1430.01</v>
      </c>
      <c r="E99" s="16">
        <v>41785</v>
      </c>
      <c r="F99" s="15" t="s">
        <v>79</v>
      </c>
      <c r="G99" s="16">
        <v>41788</v>
      </c>
      <c r="H99" s="12">
        <f t="shared" si="3"/>
        <v>3</v>
      </c>
      <c r="I99" s="13">
        <f t="shared" si="2"/>
        <v>4290.03</v>
      </c>
      <c r="K99" s="20"/>
    </row>
    <row r="100" spans="2:11" ht="12.75">
      <c r="B100" s="23" t="s">
        <v>99</v>
      </c>
      <c r="C100" s="16">
        <v>41790</v>
      </c>
      <c r="D100" s="17">
        <v>871.5</v>
      </c>
      <c r="E100" s="16">
        <v>41820</v>
      </c>
      <c r="F100" s="15" t="s">
        <v>69</v>
      </c>
      <c r="G100" s="16">
        <v>41793</v>
      </c>
      <c r="H100" s="12">
        <f t="shared" si="3"/>
        <v>-27</v>
      </c>
      <c r="I100" s="13">
        <f t="shared" si="2"/>
        <v>-23530.5</v>
      </c>
      <c r="K100" s="20"/>
    </row>
    <row r="101" spans="2:11" ht="12.75">
      <c r="B101" s="23" t="s">
        <v>100</v>
      </c>
      <c r="C101" s="16">
        <v>41666</v>
      </c>
      <c r="D101" s="17">
        <v>1674</v>
      </c>
      <c r="E101" s="16">
        <v>41793</v>
      </c>
      <c r="F101" s="15" t="s">
        <v>101</v>
      </c>
      <c r="G101" s="16">
        <v>41793</v>
      </c>
      <c r="H101" s="12">
        <f t="shared" si="3"/>
        <v>0</v>
      </c>
      <c r="I101" s="13">
        <f t="shared" si="2"/>
        <v>0</v>
      </c>
      <c r="K101" s="20"/>
    </row>
    <row r="102" spans="2:11" ht="12.75">
      <c r="B102" s="23" t="s">
        <v>102</v>
      </c>
      <c r="C102" s="16">
        <v>41793</v>
      </c>
      <c r="D102" s="17">
        <v>2000</v>
      </c>
      <c r="E102" s="16">
        <v>41793</v>
      </c>
      <c r="F102" s="15" t="s">
        <v>87</v>
      </c>
      <c r="G102" s="16">
        <v>41795</v>
      </c>
      <c r="H102" s="12">
        <f t="shared" si="3"/>
        <v>2</v>
      </c>
      <c r="I102" s="13">
        <f t="shared" si="2"/>
        <v>4000</v>
      </c>
      <c r="K102" s="20"/>
    </row>
    <row r="103" spans="2:11" ht="12.75">
      <c r="B103" s="23" t="s">
        <v>103</v>
      </c>
      <c r="C103" s="16">
        <v>41793</v>
      </c>
      <c r="D103" s="17">
        <v>3000</v>
      </c>
      <c r="E103" s="16">
        <v>41793</v>
      </c>
      <c r="F103" s="15" t="s">
        <v>104</v>
      </c>
      <c r="G103" s="16">
        <v>41795</v>
      </c>
      <c r="H103" s="12">
        <f t="shared" si="3"/>
        <v>2</v>
      </c>
      <c r="I103" s="13">
        <f t="shared" si="2"/>
        <v>6000</v>
      </c>
      <c r="K103" s="20"/>
    </row>
    <row r="104" spans="2:11" ht="12.75">
      <c r="B104" s="23" t="s">
        <v>105</v>
      </c>
      <c r="C104" s="16">
        <v>41790</v>
      </c>
      <c r="D104" s="17">
        <v>600</v>
      </c>
      <c r="E104" s="16">
        <v>41820</v>
      </c>
      <c r="F104" s="15" t="s">
        <v>90</v>
      </c>
      <c r="G104" s="16">
        <v>41800</v>
      </c>
      <c r="H104" s="12">
        <f aca="true" t="shared" si="6" ref="H104:H135">G104-E104</f>
        <v>-20</v>
      </c>
      <c r="I104" s="13">
        <f aca="true" t="shared" si="7" ref="I104:I135">D104*H104</f>
        <v>-12000</v>
      </c>
      <c r="K104" s="20"/>
    </row>
    <row r="105" spans="2:11" ht="12.75">
      <c r="B105" s="23" t="s">
        <v>106</v>
      </c>
      <c r="C105" s="16">
        <v>41793</v>
      </c>
      <c r="D105" s="17">
        <v>1646.5</v>
      </c>
      <c r="E105" s="16">
        <v>41823</v>
      </c>
      <c r="F105" s="15" t="s">
        <v>74</v>
      </c>
      <c r="G105" s="16">
        <v>41800</v>
      </c>
      <c r="H105" s="12">
        <f t="shared" si="6"/>
        <v>-23</v>
      </c>
      <c r="I105" s="13">
        <f t="shared" si="7"/>
        <v>-37869.5</v>
      </c>
      <c r="K105" s="20"/>
    </row>
    <row r="106" spans="2:11" ht="12.75">
      <c r="B106" s="23" t="s">
        <v>107</v>
      </c>
      <c r="C106" s="16">
        <v>41765</v>
      </c>
      <c r="D106" s="17">
        <v>1255.9</v>
      </c>
      <c r="E106" s="16">
        <v>41796</v>
      </c>
      <c r="F106" s="15" t="s">
        <v>77</v>
      </c>
      <c r="G106" s="16">
        <v>41801</v>
      </c>
      <c r="H106" s="12">
        <f t="shared" si="6"/>
        <v>5</v>
      </c>
      <c r="I106" s="13">
        <f t="shared" si="7"/>
        <v>6279.5</v>
      </c>
      <c r="K106" s="20"/>
    </row>
    <row r="107" spans="2:11" ht="12.75">
      <c r="B107" s="23" t="s">
        <v>108</v>
      </c>
      <c r="C107" s="16">
        <v>41794</v>
      </c>
      <c r="D107" s="17">
        <v>1620</v>
      </c>
      <c r="E107" s="16">
        <v>41824</v>
      </c>
      <c r="F107" s="15" t="s">
        <v>77</v>
      </c>
      <c r="G107" s="16">
        <v>41801</v>
      </c>
      <c r="H107" s="12">
        <f t="shared" si="6"/>
        <v>-23</v>
      </c>
      <c r="I107" s="13">
        <f t="shared" si="7"/>
        <v>-37260</v>
      </c>
      <c r="K107" s="20"/>
    </row>
    <row r="108" spans="2:11" ht="12.75">
      <c r="B108" s="23" t="s">
        <v>109</v>
      </c>
      <c r="C108" s="16">
        <v>41768</v>
      </c>
      <c r="D108" s="17">
        <v>1081.8</v>
      </c>
      <c r="E108" s="16">
        <v>41799</v>
      </c>
      <c r="F108" s="15" t="s">
        <v>77</v>
      </c>
      <c r="G108" s="16">
        <v>41802</v>
      </c>
      <c r="H108" s="12">
        <f t="shared" si="6"/>
        <v>3</v>
      </c>
      <c r="I108" s="13">
        <f t="shared" si="7"/>
        <v>3245.3999999999996</v>
      </c>
      <c r="K108" s="20"/>
    </row>
    <row r="109" spans="2:11" ht="12.75">
      <c r="B109" s="23" t="s">
        <v>110</v>
      </c>
      <c r="C109" s="16">
        <v>41765</v>
      </c>
      <c r="D109" s="17">
        <v>5281.79</v>
      </c>
      <c r="E109" s="16">
        <v>41796</v>
      </c>
      <c r="F109" s="15" t="s">
        <v>77</v>
      </c>
      <c r="G109" s="16">
        <v>41808</v>
      </c>
      <c r="H109" s="12">
        <f t="shared" si="6"/>
        <v>12</v>
      </c>
      <c r="I109" s="13">
        <f t="shared" si="7"/>
        <v>63381.479999999996</v>
      </c>
      <c r="K109" s="20"/>
    </row>
    <row r="110" spans="2:11" ht="12.75">
      <c r="B110" s="23" t="s">
        <v>111</v>
      </c>
      <c r="C110" s="16">
        <v>41795</v>
      </c>
      <c r="D110" s="17">
        <v>1579.66</v>
      </c>
      <c r="E110" s="16">
        <v>41825</v>
      </c>
      <c r="F110" s="15" t="s">
        <v>77</v>
      </c>
      <c r="G110" s="16">
        <v>41808</v>
      </c>
      <c r="H110" s="12">
        <f t="shared" si="6"/>
        <v>-17</v>
      </c>
      <c r="I110" s="13">
        <f t="shared" si="7"/>
        <v>-26854.22</v>
      </c>
      <c r="K110" s="20"/>
    </row>
    <row r="111" spans="2:11" ht="12.75">
      <c r="B111" s="23" t="s">
        <v>112</v>
      </c>
      <c r="C111" s="16">
        <v>41780</v>
      </c>
      <c r="D111" s="17">
        <v>1620</v>
      </c>
      <c r="E111" s="16">
        <v>41811</v>
      </c>
      <c r="F111" s="15" t="s">
        <v>77</v>
      </c>
      <c r="G111" s="16">
        <v>41808</v>
      </c>
      <c r="H111" s="12">
        <f t="shared" si="6"/>
        <v>-3</v>
      </c>
      <c r="I111" s="13">
        <f t="shared" si="7"/>
        <v>-4860</v>
      </c>
      <c r="K111" s="20"/>
    </row>
    <row r="112" spans="2:11" ht="12.75">
      <c r="B112" s="23" t="s">
        <v>114</v>
      </c>
      <c r="C112" s="16">
        <v>41781</v>
      </c>
      <c r="D112" s="17">
        <v>720</v>
      </c>
      <c r="E112" s="16">
        <v>41812</v>
      </c>
      <c r="F112" s="15" t="s">
        <v>113</v>
      </c>
      <c r="G112" s="16">
        <v>41808</v>
      </c>
      <c r="H112" s="12">
        <f t="shared" si="6"/>
        <v>-4</v>
      </c>
      <c r="I112" s="13">
        <f t="shared" si="7"/>
        <v>-2880</v>
      </c>
      <c r="K112" s="20"/>
    </row>
    <row r="113" spans="2:11" ht="12.75">
      <c r="B113" s="23" t="s">
        <v>116</v>
      </c>
      <c r="C113" s="16">
        <v>41782</v>
      </c>
      <c r="D113" s="17">
        <v>378</v>
      </c>
      <c r="E113" s="16">
        <v>41786</v>
      </c>
      <c r="F113" s="15" t="s">
        <v>115</v>
      </c>
      <c r="G113" s="16">
        <v>41809</v>
      </c>
      <c r="H113" s="12">
        <f t="shared" si="6"/>
        <v>23</v>
      </c>
      <c r="I113" s="13">
        <f t="shared" si="7"/>
        <v>8694</v>
      </c>
      <c r="K113" s="20"/>
    </row>
    <row r="114" spans="2:11" ht="12.75">
      <c r="B114" s="23" t="s">
        <v>118</v>
      </c>
      <c r="C114" s="16">
        <v>41809</v>
      </c>
      <c r="D114" s="17">
        <v>1335</v>
      </c>
      <c r="E114" s="16">
        <v>41839</v>
      </c>
      <c r="F114" s="15" t="s">
        <v>117</v>
      </c>
      <c r="G114" s="16">
        <v>41815</v>
      </c>
      <c r="H114" s="12">
        <f t="shared" si="6"/>
        <v>-24</v>
      </c>
      <c r="I114" s="13">
        <f t="shared" si="7"/>
        <v>-32040</v>
      </c>
      <c r="K114" s="20"/>
    </row>
    <row r="115" spans="2:11" ht="12.75">
      <c r="B115" s="23" t="s">
        <v>119</v>
      </c>
      <c r="C115" s="16">
        <v>41759</v>
      </c>
      <c r="D115" s="17">
        <v>2096</v>
      </c>
      <c r="E115" s="16">
        <v>41789</v>
      </c>
      <c r="F115" s="15" t="s">
        <v>120</v>
      </c>
      <c r="G115" s="16">
        <v>41894</v>
      </c>
      <c r="H115" s="12">
        <f t="shared" si="6"/>
        <v>105</v>
      </c>
      <c r="I115" s="13">
        <f t="shared" si="7"/>
        <v>220080</v>
      </c>
      <c r="K115" s="20"/>
    </row>
    <row r="116" spans="2:11" ht="12.75">
      <c r="B116" s="23" t="s">
        <v>121</v>
      </c>
      <c r="C116" s="16">
        <v>41618</v>
      </c>
      <c r="D116" s="17">
        <v>145.36</v>
      </c>
      <c r="E116" s="16">
        <v>41649</v>
      </c>
      <c r="F116" s="15" t="s">
        <v>128</v>
      </c>
      <c r="G116" s="16">
        <v>41666</v>
      </c>
      <c r="H116" s="12">
        <f t="shared" si="6"/>
        <v>17</v>
      </c>
      <c r="I116" s="13">
        <f t="shared" si="7"/>
        <v>2471.1200000000003</v>
      </c>
      <c r="K116" s="20"/>
    </row>
    <row r="117" spans="2:11" ht="12.75">
      <c r="B117" s="23" t="s">
        <v>123</v>
      </c>
      <c r="C117" s="16">
        <v>41674</v>
      </c>
      <c r="D117" s="17">
        <v>96.15</v>
      </c>
      <c r="E117" s="16">
        <v>41702</v>
      </c>
      <c r="F117" s="15" t="s">
        <v>122</v>
      </c>
      <c r="G117" s="16">
        <v>41683</v>
      </c>
      <c r="H117" s="12">
        <f>G117-E117</f>
        <v>-19</v>
      </c>
      <c r="I117" s="13">
        <f>D117*H117</f>
        <v>-1826.8500000000001</v>
      </c>
      <c r="K117" s="20"/>
    </row>
    <row r="118" spans="2:11" ht="12.75">
      <c r="B118" s="23" t="s">
        <v>125</v>
      </c>
      <c r="C118" s="16">
        <v>41670</v>
      </c>
      <c r="D118" s="17">
        <v>2040.48</v>
      </c>
      <c r="E118" s="16">
        <v>41670</v>
      </c>
      <c r="F118" s="15" t="s">
        <v>124</v>
      </c>
      <c r="G118" s="16">
        <v>41691</v>
      </c>
      <c r="H118" s="12">
        <f t="shared" si="6"/>
        <v>21</v>
      </c>
      <c r="I118" s="13">
        <f t="shared" si="7"/>
        <v>42850.08</v>
      </c>
      <c r="K118" s="20"/>
    </row>
    <row r="119" spans="2:11" ht="12.75">
      <c r="B119" s="23" t="s">
        <v>126</v>
      </c>
      <c r="C119" s="16">
        <v>41729</v>
      </c>
      <c r="D119" s="17">
        <v>332.28</v>
      </c>
      <c r="E119" s="16">
        <v>41729</v>
      </c>
      <c r="F119" s="15" t="s">
        <v>124</v>
      </c>
      <c r="G119" s="16">
        <v>41740</v>
      </c>
      <c r="H119" s="12">
        <f t="shared" si="6"/>
        <v>11</v>
      </c>
      <c r="I119" s="13">
        <f t="shared" si="7"/>
        <v>3655.08</v>
      </c>
      <c r="K119" s="20"/>
    </row>
    <row r="120" spans="2:11" ht="12.75">
      <c r="B120" s="23" t="s">
        <v>127</v>
      </c>
      <c r="C120" s="16">
        <v>41734</v>
      </c>
      <c r="D120" s="17">
        <v>191.3</v>
      </c>
      <c r="E120" s="16">
        <v>41764</v>
      </c>
      <c r="F120" s="15" t="s">
        <v>128</v>
      </c>
      <c r="G120" s="16">
        <v>41771</v>
      </c>
      <c r="H120" s="12">
        <f>G120-E120</f>
        <v>7</v>
      </c>
      <c r="I120" s="13">
        <f>D120*H120</f>
        <v>1339.1000000000001</v>
      </c>
      <c r="K120" s="20"/>
    </row>
    <row r="121" spans="2:11" ht="12.75">
      <c r="B121" s="23" t="s">
        <v>130</v>
      </c>
      <c r="C121" s="16">
        <v>41746</v>
      </c>
      <c r="D121" s="17">
        <v>262.91</v>
      </c>
      <c r="E121" s="16">
        <v>41746</v>
      </c>
      <c r="F121" s="15" t="s">
        <v>129</v>
      </c>
      <c r="G121" s="16">
        <v>41771</v>
      </c>
      <c r="H121" s="12">
        <f>G121-E121</f>
        <v>25</v>
      </c>
      <c r="I121" s="13">
        <f>D121*H121</f>
        <v>6572.750000000001</v>
      </c>
      <c r="K121" s="20"/>
    </row>
    <row r="122" spans="2:11" ht="12.75">
      <c r="B122" s="23" t="s">
        <v>132</v>
      </c>
      <c r="C122" s="16">
        <v>41747</v>
      </c>
      <c r="D122" s="17">
        <v>568.36</v>
      </c>
      <c r="E122" s="16">
        <v>41777</v>
      </c>
      <c r="F122" s="15" t="s">
        <v>131</v>
      </c>
      <c r="G122" s="16">
        <v>41771</v>
      </c>
      <c r="H122" s="12">
        <f aca="true" t="shared" si="8" ref="H122:H129">G122-E122</f>
        <v>-6</v>
      </c>
      <c r="I122" s="13">
        <f aca="true" t="shared" si="9" ref="I122:I129">D122*H122</f>
        <v>-3410.16</v>
      </c>
      <c r="K122" s="20"/>
    </row>
    <row r="123" spans="2:11" ht="12.75">
      <c r="B123" s="23" t="s">
        <v>133</v>
      </c>
      <c r="C123" s="16">
        <v>41790</v>
      </c>
      <c r="D123" s="17">
        <v>3910.98</v>
      </c>
      <c r="E123" s="16">
        <v>41790</v>
      </c>
      <c r="F123" s="15" t="s">
        <v>124</v>
      </c>
      <c r="G123" s="16">
        <v>41808</v>
      </c>
      <c r="H123" s="12">
        <f t="shared" si="8"/>
        <v>18</v>
      </c>
      <c r="I123" s="13">
        <f t="shared" si="9"/>
        <v>70397.64</v>
      </c>
      <c r="K123" s="20"/>
    </row>
    <row r="124" spans="2:11" ht="12.75">
      <c r="B124" s="23" t="s">
        <v>134</v>
      </c>
      <c r="C124" s="16">
        <v>41790</v>
      </c>
      <c r="D124" s="17">
        <v>2013.9</v>
      </c>
      <c r="E124" s="16">
        <v>41790</v>
      </c>
      <c r="F124" s="15" t="s">
        <v>124</v>
      </c>
      <c r="G124" s="16">
        <v>41816</v>
      </c>
      <c r="H124" s="12">
        <f t="shared" si="8"/>
        <v>26</v>
      </c>
      <c r="I124" s="13">
        <f t="shared" si="9"/>
        <v>52361.4</v>
      </c>
      <c r="K124" s="20"/>
    </row>
    <row r="125" spans="2:11" ht="12.75">
      <c r="B125" s="23" t="s">
        <v>135</v>
      </c>
      <c r="C125" s="16">
        <v>41670</v>
      </c>
      <c r="D125" s="17">
        <v>764.34</v>
      </c>
      <c r="E125" s="16">
        <v>41670</v>
      </c>
      <c r="F125" s="15" t="s">
        <v>124</v>
      </c>
      <c r="G125" s="16">
        <v>41967</v>
      </c>
      <c r="H125" s="12">
        <f t="shared" si="8"/>
        <v>297</v>
      </c>
      <c r="I125" s="13">
        <f t="shared" si="9"/>
        <v>227008.98</v>
      </c>
      <c r="K125" s="20"/>
    </row>
    <row r="126" spans="2:11" ht="12.75">
      <c r="B126" s="23" t="s">
        <v>136</v>
      </c>
      <c r="C126" s="16">
        <v>41670</v>
      </c>
      <c r="D126" s="17">
        <v>154.44</v>
      </c>
      <c r="E126" s="16">
        <v>41670</v>
      </c>
      <c r="F126" s="15" t="s">
        <v>124</v>
      </c>
      <c r="G126" s="16">
        <v>41967</v>
      </c>
      <c r="H126" s="12">
        <f t="shared" si="8"/>
        <v>297</v>
      </c>
      <c r="I126" s="13">
        <f t="shared" si="9"/>
        <v>45868.68</v>
      </c>
      <c r="K126" s="20"/>
    </row>
    <row r="127" spans="2:11" ht="12.75">
      <c r="B127" s="23" t="s">
        <v>137</v>
      </c>
      <c r="C127" s="16">
        <v>41670</v>
      </c>
      <c r="D127" s="17">
        <v>544.38</v>
      </c>
      <c r="E127" s="16">
        <v>41670</v>
      </c>
      <c r="F127" s="15" t="s">
        <v>124</v>
      </c>
      <c r="G127" s="16">
        <v>41967</v>
      </c>
      <c r="H127" s="12">
        <f t="shared" si="8"/>
        <v>297</v>
      </c>
      <c r="I127" s="13">
        <f t="shared" si="7"/>
        <v>161680.86</v>
      </c>
      <c r="K127" s="20"/>
    </row>
    <row r="128" spans="2:11" ht="12.75">
      <c r="B128" s="23" t="s">
        <v>139</v>
      </c>
      <c r="C128" s="16">
        <v>41781</v>
      </c>
      <c r="D128" s="17">
        <v>1566</v>
      </c>
      <c r="E128" s="16">
        <v>41820</v>
      </c>
      <c r="F128" s="15" t="s">
        <v>138</v>
      </c>
      <c r="G128" s="16">
        <v>41829</v>
      </c>
      <c r="H128" s="12">
        <f t="shared" si="8"/>
        <v>9</v>
      </c>
      <c r="I128" s="13">
        <f t="shared" si="9"/>
        <v>14094</v>
      </c>
      <c r="K128" s="20"/>
    </row>
    <row r="129" spans="2:11" ht="12.75">
      <c r="B129" s="23" t="s">
        <v>141</v>
      </c>
      <c r="C129" s="16">
        <v>41733</v>
      </c>
      <c r="D129" s="17">
        <v>50</v>
      </c>
      <c r="E129" s="16">
        <v>41763</v>
      </c>
      <c r="F129" s="15" t="s">
        <v>140</v>
      </c>
      <c r="G129" s="16">
        <v>41744</v>
      </c>
      <c r="H129" s="12">
        <f t="shared" si="8"/>
        <v>-19</v>
      </c>
      <c r="I129" s="13">
        <f t="shared" si="9"/>
        <v>-950</v>
      </c>
      <c r="K129" s="20"/>
    </row>
    <row r="130" spans="2:11" ht="12.75">
      <c r="B130" s="23" t="s">
        <v>142</v>
      </c>
      <c r="C130" s="16">
        <v>41655</v>
      </c>
      <c r="D130" s="17">
        <v>2200</v>
      </c>
      <c r="E130" s="16">
        <v>41686</v>
      </c>
      <c r="F130" s="15" t="s">
        <v>143</v>
      </c>
      <c r="G130" s="16">
        <v>41778</v>
      </c>
      <c r="H130" s="12">
        <f t="shared" si="6"/>
        <v>92</v>
      </c>
      <c r="I130" s="13">
        <f t="shared" si="7"/>
        <v>202400</v>
      </c>
      <c r="K130" s="20"/>
    </row>
    <row r="131" spans="2:11" ht="12.75">
      <c r="B131" s="23" t="s">
        <v>144</v>
      </c>
      <c r="C131" s="16">
        <v>41873</v>
      </c>
      <c r="D131" s="17">
        <v>4928.8</v>
      </c>
      <c r="E131" s="16">
        <v>41904</v>
      </c>
      <c r="F131" s="15" t="s">
        <v>52</v>
      </c>
      <c r="G131" s="16">
        <v>41941</v>
      </c>
      <c r="H131" s="12">
        <f t="shared" si="6"/>
        <v>37</v>
      </c>
      <c r="I131" s="13">
        <f t="shared" si="7"/>
        <v>182365.6</v>
      </c>
      <c r="K131" s="20"/>
    </row>
    <row r="132" spans="2:11" ht="12.75">
      <c r="B132" s="23" t="s">
        <v>145</v>
      </c>
      <c r="C132" s="16">
        <v>41807</v>
      </c>
      <c r="D132" s="17">
        <v>522.04</v>
      </c>
      <c r="E132" s="16">
        <v>41837</v>
      </c>
      <c r="F132" s="15" t="s">
        <v>32</v>
      </c>
      <c r="G132" s="16">
        <v>41884</v>
      </c>
      <c r="H132" s="12">
        <f t="shared" si="6"/>
        <v>47</v>
      </c>
      <c r="I132" s="13">
        <f t="shared" si="7"/>
        <v>24535.879999999997</v>
      </c>
      <c r="K132" s="20"/>
    </row>
    <row r="133" spans="2:11" ht="12.75">
      <c r="B133" s="23"/>
      <c r="C133" s="16"/>
      <c r="D133" s="17"/>
      <c r="E133" s="16"/>
      <c r="F133" s="15"/>
      <c r="G133" s="16"/>
      <c r="H133" s="12">
        <f t="shared" si="6"/>
        <v>0</v>
      </c>
      <c r="I133" s="13">
        <f t="shared" si="7"/>
        <v>0</v>
      </c>
      <c r="K133" s="20"/>
    </row>
    <row r="134" spans="2:11" ht="12.75">
      <c r="B134" s="23"/>
      <c r="C134" s="16"/>
      <c r="D134" s="17"/>
      <c r="E134" s="16"/>
      <c r="F134" s="15"/>
      <c r="G134" s="16"/>
      <c r="H134" s="12">
        <f t="shared" si="6"/>
        <v>0</v>
      </c>
      <c r="I134" s="13">
        <f t="shared" si="7"/>
        <v>0</v>
      </c>
      <c r="K134" s="20"/>
    </row>
    <row r="135" spans="2:11" ht="12.75">
      <c r="B135" s="23"/>
      <c r="C135" s="16"/>
      <c r="D135" s="17"/>
      <c r="E135" s="16"/>
      <c r="F135" s="15"/>
      <c r="G135" s="16"/>
      <c r="H135" s="12">
        <f t="shared" si="6"/>
        <v>0</v>
      </c>
      <c r="I135" s="13">
        <f t="shared" si="7"/>
        <v>0</v>
      </c>
      <c r="K135" s="20"/>
    </row>
    <row r="136" spans="2:11" ht="12.75">
      <c r="B136" s="23"/>
      <c r="C136" s="16"/>
      <c r="D136" s="17"/>
      <c r="E136" s="16"/>
      <c r="F136" s="15"/>
      <c r="G136" s="16"/>
      <c r="H136" s="12">
        <f>G136-E136</f>
        <v>0</v>
      </c>
      <c r="I136" s="13">
        <f>D136*H136</f>
        <v>0</v>
      </c>
      <c r="K136" s="20"/>
    </row>
    <row r="137" spans="2:11" ht="12.75">
      <c r="B137" s="23"/>
      <c r="C137" s="16"/>
      <c r="D137" s="17"/>
      <c r="E137" s="16"/>
      <c r="F137" s="15"/>
      <c r="G137" s="16"/>
      <c r="H137" s="12">
        <f>G137-E137</f>
        <v>0</v>
      </c>
      <c r="I137" s="13">
        <f>D137*H137</f>
        <v>0</v>
      </c>
      <c r="K137" s="20"/>
    </row>
    <row r="138" spans="2:9" ht="12.75">
      <c r="B138" s="27" t="s">
        <v>12</v>
      </c>
      <c r="C138" s="27"/>
      <c r="D138" s="17">
        <v>97818.11</v>
      </c>
      <c r="E138" s="27"/>
      <c r="F138" s="27"/>
      <c r="G138" s="27"/>
      <c r="H138" s="33"/>
      <c r="I138" s="18">
        <f>SUM(I19:I137)</f>
        <v>327020.1</v>
      </c>
    </row>
    <row r="139" ht="15.75">
      <c r="B139" s="6" t="s">
        <v>25</v>
      </c>
    </row>
    <row r="140" ht="15.75">
      <c r="B140" s="6"/>
    </row>
    <row r="141" ht="15.75">
      <c r="B141" s="6" t="s">
        <v>13</v>
      </c>
    </row>
    <row r="142" ht="15.75">
      <c r="B142" s="6"/>
    </row>
    <row r="143" spans="2:4" ht="15.75">
      <c r="B143" s="19">
        <f>I138</f>
        <v>327020.1</v>
      </c>
      <c r="C143" s="25" t="s">
        <v>15</v>
      </c>
      <c r="D143" s="26">
        <f>B143/B145</f>
        <v>3.343144740784707</v>
      </c>
    </row>
    <row r="144" spans="2:5" ht="15.75">
      <c r="B144" s="7" t="s">
        <v>14</v>
      </c>
      <c r="C144" s="25"/>
      <c r="D144" s="26"/>
      <c r="E144" s="34" t="s">
        <v>22</v>
      </c>
    </row>
    <row r="145" spans="2:5" ht="15.75">
      <c r="B145" s="8">
        <f>D138</f>
        <v>97818.11</v>
      </c>
      <c r="C145" s="25"/>
      <c r="D145" s="26"/>
      <c r="E145" s="35"/>
    </row>
    <row r="146" spans="2:4" ht="15.75">
      <c r="B146" s="7"/>
      <c r="C146" s="25"/>
      <c r="D146" s="26"/>
    </row>
    <row r="147" ht="15.75">
      <c r="B147" s="6"/>
    </row>
    <row r="148" ht="15.75">
      <c r="B148" s="6"/>
    </row>
    <row r="149" spans="2:8" ht="12.75">
      <c r="B149" s="28" t="s">
        <v>16</v>
      </c>
      <c r="C149" s="30"/>
      <c r="D149" s="30"/>
      <c r="E149" s="30"/>
      <c r="F149" s="28" t="s">
        <v>17</v>
      </c>
      <c r="G149" s="29"/>
      <c r="H149" s="29"/>
    </row>
    <row r="150" spans="2:13" ht="24.75" customHeight="1">
      <c r="B150" s="30"/>
      <c r="C150" s="30"/>
      <c r="D150" s="30"/>
      <c r="E150" s="30"/>
      <c r="F150" s="29"/>
      <c r="G150" s="29"/>
      <c r="H150" s="29"/>
      <c r="M150" s="9"/>
    </row>
  </sheetData>
  <sheetProtection/>
  <mergeCells count="16">
    <mergeCell ref="F149:H150"/>
    <mergeCell ref="B149:E150"/>
    <mergeCell ref="H17:H18"/>
    <mergeCell ref="I17:I18"/>
    <mergeCell ref="B10:F10"/>
    <mergeCell ref="E138:H138"/>
    <mergeCell ref="E144:E145"/>
    <mergeCell ref="B17:C17"/>
    <mergeCell ref="D17:D18"/>
    <mergeCell ref="H14:L14"/>
    <mergeCell ref="E17:E18"/>
    <mergeCell ref="F17:F18"/>
    <mergeCell ref="G17:G18"/>
    <mergeCell ref="C143:C146"/>
    <mergeCell ref="D143:D146"/>
    <mergeCell ref="B138:C138"/>
  </mergeCells>
  <printOptions/>
  <pageMargins left="0.75" right="0.75" top="1" bottom="1" header="0.5" footer="0.5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Vincenzo.Mellone</dc:creator>
  <cp:keywords/>
  <dc:description/>
  <cp:lastModifiedBy>Anna Leuzzi</cp:lastModifiedBy>
  <cp:lastPrinted>2015-06-11T09:32:48Z</cp:lastPrinted>
  <dcterms:created xsi:type="dcterms:W3CDTF">2015-04-24T10:14:16Z</dcterms:created>
  <dcterms:modified xsi:type="dcterms:W3CDTF">2015-06-11T09:33:46Z</dcterms:modified>
  <cp:category/>
  <cp:version/>
  <cp:contentType/>
  <cp:contentStatus/>
</cp:coreProperties>
</file>